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tabRatio="956" activeTab="3"/>
  </bookViews>
  <sheets>
    <sheet name="NCG8" sheetId="1" r:id="rId1"/>
    <sheet name="NCG7" sheetId="2" r:id="rId2"/>
    <sheet name="NCG6" sheetId="3" r:id="rId3"/>
    <sheet name="NCG5" sheetId="4" r:id="rId4"/>
    <sheet name="COMP'Y L5" sheetId="5" r:id="rId5"/>
    <sheet name="COMP'Y L4" sheetId="6" r:id="rId6"/>
    <sheet name="COMP'Y L3" sheetId="7" r:id="rId7"/>
    <sheet name="RG14 &amp; 13 TEAMS" sheetId="8" r:id="rId8"/>
    <sheet name="RCG12 &amp; 11 TEAMS" sheetId="9" r:id="rId9"/>
    <sheet name="RCG10 &amp; 9 TEAMS" sheetId="10" r:id="rId10"/>
    <sheet name="RCG COUNTY TROPHY" sheetId="11" r:id="rId11"/>
    <sheet name="," sheetId="12" r:id="rId12"/>
    <sheet name="RCG MASTER" sheetId="13" r:id="rId13"/>
    <sheet name="." sheetId="14" r:id="rId14"/>
  </sheets>
  <definedNames>
    <definedName name="_xlnm.Print_Area" localSheetId="6">'COMP''Y L3'!$A$1:$AC$23</definedName>
    <definedName name="_xlnm.Print_Area" localSheetId="5">'COMP''Y L4'!$A$1:$Y$23</definedName>
    <definedName name="_xlnm.Print_Area" localSheetId="4">'COMP''Y L5'!$A$1:$Y$16</definedName>
    <definedName name="_xlnm.Print_Area" localSheetId="3">'NCG5'!$A$3:$AC$13</definedName>
    <definedName name="_xlnm.Print_Area" localSheetId="2">'NCG6'!$A$1:$AC$25</definedName>
    <definedName name="_xlnm.Print_Area" localSheetId="1">'NCG7'!$A$1:$AC$49</definedName>
    <definedName name="_xlnm.Print_Area" localSheetId="0">'NCG8'!$A$1:$AC$34</definedName>
    <definedName name="_xlnm.Print_Area" localSheetId="10">'RCG COUNTY TROPHY'!$A$1:$D$14</definedName>
    <definedName name="_xlnm.Print_Area" localSheetId="12">'RCG MASTER'!$A$1:$U$122</definedName>
    <definedName name="_xlnm.Print_Area" localSheetId="9">'RCG10 &amp; 9 TEAMS'!$A$1:$K$59</definedName>
    <definedName name="_xlnm.Print_Area" localSheetId="8">'RCG12 &amp; 11 TEAMS'!$A$1:$K$59</definedName>
    <definedName name="_xlnm.Print_Area" localSheetId="7">'RG14 &amp; 13 TEAMS'!$A$1:$K$59</definedName>
  </definedNames>
  <calcPr fullCalcOnLoad="1"/>
</workbook>
</file>

<file path=xl/sharedStrings.xml><?xml version="1.0" encoding="utf-8"?>
<sst xmlns="http://schemas.openxmlformats.org/spreadsheetml/2006/main" count="1311" uniqueCount="300">
  <si>
    <t>VAULT</t>
  </si>
  <si>
    <t>BARS</t>
  </si>
  <si>
    <t>BEAM</t>
  </si>
  <si>
    <t>FLOOR</t>
  </si>
  <si>
    <t>OVERALL</t>
  </si>
  <si>
    <t>Score</t>
  </si>
  <si>
    <t>CLUB</t>
  </si>
  <si>
    <t xml:space="preserve"> </t>
  </si>
  <si>
    <t>RANGE &amp; CONDITIONING</t>
  </si>
  <si>
    <t>GYMNAST</t>
  </si>
  <si>
    <t>NO</t>
  </si>
  <si>
    <t>No</t>
  </si>
  <si>
    <t>Gymnast</t>
  </si>
  <si>
    <t>County</t>
  </si>
  <si>
    <t>Vault</t>
  </si>
  <si>
    <t>Bars</t>
  </si>
  <si>
    <t>Beam</t>
  </si>
  <si>
    <t>Floor</t>
  </si>
  <si>
    <t>R &amp; C</t>
  </si>
  <si>
    <t>Total</t>
  </si>
  <si>
    <t>Pos</t>
  </si>
  <si>
    <t>Pass Mark 47.50 (Min 9.5 on Range &amp; Conditioning)</t>
  </si>
  <si>
    <t>Pass Mark 50.00 (Min 10.00 on Range &amp; Conditioning)</t>
  </si>
  <si>
    <t>Score V1</t>
  </si>
  <si>
    <t>Score V2</t>
  </si>
  <si>
    <t>Average</t>
  </si>
  <si>
    <t>RANGE &amp; COND'G</t>
  </si>
  <si>
    <t>NATIONAL CLUB GRADE 8</t>
  </si>
  <si>
    <t xml:space="preserve">Qualification for National Final - </t>
  </si>
  <si>
    <t>R&amp;C</t>
  </si>
  <si>
    <t>4 PIECE SCORE</t>
  </si>
  <si>
    <t>TOTAL SCORE</t>
  </si>
  <si>
    <t>4 PIECE</t>
  </si>
  <si>
    <t>TOTAL</t>
  </si>
  <si>
    <t>NATIONAL CLUB GRADE 7</t>
  </si>
  <si>
    <t>NATIONAL CLUB GRADE 6</t>
  </si>
  <si>
    <t>NATIONAL CLUB GRADE 5</t>
  </si>
  <si>
    <t>COMPULSORY LEVEL 4</t>
  </si>
  <si>
    <t>CLUB GRADE 12</t>
  </si>
  <si>
    <t>CLUB GRADE 10</t>
  </si>
  <si>
    <t>CLUB GRADE 11</t>
  </si>
  <si>
    <t>CLUB GRADE 9</t>
  </si>
  <si>
    <t>TOTAL TEAM SCORE</t>
  </si>
  <si>
    <t>POS</t>
  </si>
  <si>
    <t>GRADE 12</t>
  </si>
  <si>
    <t>GRADE 11</t>
  </si>
  <si>
    <t>GRADE 10</t>
  </si>
  <si>
    <t>GRADE 9</t>
  </si>
  <si>
    <t>REGIONAL GRADE 12</t>
  </si>
  <si>
    <t>REGIONAL GRADE 11</t>
  </si>
  <si>
    <t>REGIONAL GRADE 10</t>
  </si>
  <si>
    <t>REGIONAL GRADE 9</t>
  </si>
  <si>
    <t>GREATER MANCHESTER</t>
  </si>
  <si>
    <t>CHESHIRE &amp; MERSEYSIDE</t>
  </si>
  <si>
    <t>LANCASHIRE</t>
  </si>
  <si>
    <t>TOTAL COUNTY SCORE</t>
  </si>
  <si>
    <t>POSITION</t>
  </si>
  <si>
    <t>CMIG</t>
  </si>
  <si>
    <t>Rochdale</t>
  </si>
  <si>
    <t>Tameside</t>
  </si>
  <si>
    <t>Preston</t>
  </si>
  <si>
    <t>Salford</t>
  </si>
  <si>
    <t>Warrington</t>
  </si>
  <si>
    <t>Vernon Park</t>
  </si>
  <si>
    <t>Liverpool</t>
  </si>
  <si>
    <t>Wigan</t>
  </si>
  <si>
    <t>Leah Fletcher</t>
  </si>
  <si>
    <t>Imogen Perry</t>
  </si>
  <si>
    <t>Garstang</t>
  </si>
  <si>
    <t>Stockport</t>
  </si>
  <si>
    <t>Beth Mottram</t>
  </si>
  <si>
    <t>Kirsty Armitage</t>
  </si>
  <si>
    <t>St Helens</t>
  </si>
  <si>
    <t>Southport</t>
  </si>
  <si>
    <t>Danielle Wray</t>
  </si>
  <si>
    <t>Megan Joynt</t>
  </si>
  <si>
    <t>Sparks</t>
  </si>
  <si>
    <t>Felicity Crompton</t>
  </si>
  <si>
    <t>Faye Baxendale</t>
  </si>
  <si>
    <t>Trinity Hamilton</t>
  </si>
  <si>
    <t>Megan Traynor</t>
  </si>
  <si>
    <t>Bury</t>
  </si>
  <si>
    <t>Jade Goddard</t>
  </si>
  <si>
    <t>D Score</t>
  </si>
  <si>
    <t>E Ded's</t>
  </si>
  <si>
    <t>Minimum Score of 36.00 on Vault, Bars, Beam, Floor</t>
  </si>
  <si>
    <t>Minimum Score of 9.00 on Range &amp; Conditioning</t>
  </si>
  <si>
    <t>Pass Mark 45.00</t>
  </si>
  <si>
    <t>Distinction Mark 55.00</t>
  </si>
  <si>
    <t>COMPULSORY LEVEL 5</t>
  </si>
  <si>
    <t>Sandbach</t>
  </si>
  <si>
    <t>COMPULSORY LEVEL 3</t>
  </si>
  <si>
    <t>RANGE &amp; CONDITIONING RE-SIT</t>
  </si>
  <si>
    <t>Pass Mark 45.00 (Min 9.0 on Range &amp; Conditioning)</t>
  </si>
  <si>
    <t>Poppy Hughes</t>
  </si>
  <si>
    <t>Jasmine Carey</t>
  </si>
  <si>
    <t>Lauren Jones</t>
  </si>
  <si>
    <t>Elise Waugh</t>
  </si>
  <si>
    <t>Hollie George</t>
  </si>
  <si>
    <t>Casey Exley</t>
  </si>
  <si>
    <t>Charley Unsworth</t>
  </si>
  <si>
    <t>Alex Lomax</t>
  </si>
  <si>
    <t>Anya Day</t>
  </si>
  <si>
    <t>Grace Pauline</t>
  </si>
  <si>
    <t>Amy Housley</t>
  </si>
  <si>
    <t>Francesca Rossi</t>
  </si>
  <si>
    <t>Sophia Housley</t>
  </si>
  <si>
    <t>Lydia Cowie</t>
  </si>
  <si>
    <t>Appley Bridge</t>
  </si>
  <si>
    <t>Marnie Woolrich</t>
  </si>
  <si>
    <t>Olivia Davies</t>
  </si>
  <si>
    <t>Lucy Turner</t>
  </si>
  <si>
    <t>Rebecca Owen</t>
  </si>
  <si>
    <t>Sharni Jones</t>
  </si>
  <si>
    <t>Holly Frew</t>
  </si>
  <si>
    <t>Hannah Nevill</t>
  </si>
  <si>
    <t>Chloe Boardman</t>
  </si>
  <si>
    <t>GRADE 14</t>
  </si>
  <si>
    <t>GRADE 13</t>
  </si>
  <si>
    <t>Chloe Wojcik</t>
  </si>
  <si>
    <t>Sophie Mills</t>
  </si>
  <si>
    <t>Megan Atkinson</t>
  </si>
  <si>
    <t>Alisha Batt</t>
  </si>
  <si>
    <t>Megan Riley</t>
  </si>
  <si>
    <t>Kirsty Southworth</t>
  </si>
  <si>
    <t>Thalia Spence</t>
  </si>
  <si>
    <t>Karina Eleady-Cole</t>
  </si>
  <si>
    <t>Katie Ingham</t>
  </si>
  <si>
    <t>Savannah Taylor</t>
  </si>
  <si>
    <t>Jessica Johnson</t>
  </si>
  <si>
    <t>Paige Travis</t>
  </si>
  <si>
    <t>Georgia Mather</t>
  </si>
  <si>
    <t>Beth Ebbrell</t>
  </si>
  <si>
    <t>Francesca Lee</t>
  </si>
  <si>
    <t>REGIONAL GRADE 14</t>
  </si>
  <si>
    <t>REGIONAL GRADE 13</t>
  </si>
  <si>
    <t>CLUB GRADE 14</t>
  </si>
  <si>
    <t>Lauren Kenyon</t>
  </si>
  <si>
    <t>Abbie Ogden</t>
  </si>
  <si>
    <t>CLUB GRADE 13</t>
  </si>
  <si>
    <t>Nicole DeCamps</t>
  </si>
  <si>
    <t>Sarah Hollingsworth</t>
  </si>
  <si>
    <t>Millie Lomas</t>
  </si>
  <si>
    <t>Blackpool</t>
  </si>
  <si>
    <t>Penny Atkinson</t>
  </si>
  <si>
    <t>Ebony Raw</t>
  </si>
  <si>
    <t>Katie Taylor</t>
  </si>
  <si>
    <t>Ella Darby</t>
  </si>
  <si>
    <t>Leigha O’Donnell</t>
  </si>
  <si>
    <t>Anais Wroe</t>
  </si>
  <si>
    <t>H Sparks</t>
  </si>
  <si>
    <t>Beth Williams</t>
  </si>
  <si>
    <t>Jessica Swannack</t>
  </si>
  <si>
    <t>Talia Lavery</t>
  </si>
  <si>
    <t>Imogen Landers</t>
  </si>
  <si>
    <t>Hollie Spooner</t>
  </si>
  <si>
    <t>Bethany Shaw</t>
  </si>
  <si>
    <t>Kara Dawson</t>
  </si>
  <si>
    <t>Zoe Houghton</t>
  </si>
  <si>
    <t>Lindsey Achterberg</t>
  </si>
  <si>
    <t xml:space="preserve">India Avison-Brown </t>
  </si>
  <si>
    <t>Jaycee Howard</t>
  </si>
  <si>
    <t>Synnove Macpherson</t>
  </si>
  <si>
    <t>Alisha Evanson</t>
  </si>
  <si>
    <t>Shannon Earnshaw</t>
  </si>
  <si>
    <t>Libby Russell</t>
  </si>
  <si>
    <t>Sophie Newbery</t>
  </si>
  <si>
    <t>Annabel Clarke</t>
  </si>
  <si>
    <t>Susan Roberts</t>
  </si>
  <si>
    <t>Laci Farrell</t>
  </si>
  <si>
    <t>Lauryn Campbell</t>
  </si>
  <si>
    <t>Molly Lunn</t>
  </si>
  <si>
    <t>Georgia Clark</t>
  </si>
  <si>
    <t>Charlotte Clarke</t>
  </si>
  <si>
    <t>Crewe</t>
  </si>
  <si>
    <t>Kaylea Chattwood</t>
  </si>
  <si>
    <t>Keisha Lynch</t>
  </si>
  <si>
    <t>Wigan and Ashton</t>
  </si>
  <si>
    <t>Shannon Gibbons</t>
  </si>
  <si>
    <t>Katie Meadon</t>
  </si>
  <si>
    <t>Darcy Chesters</t>
  </si>
  <si>
    <t>Amber Greig</t>
  </si>
  <si>
    <t>Molly Griffiths</t>
  </si>
  <si>
    <t>Crewe &amp; Nantwich</t>
  </si>
  <si>
    <t>Lauren Simms</t>
  </si>
  <si>
    <t>Nikita Preprah</t>
  </si>
  <si>
    <t>Natalie walker</t>
  </si>
  <si>
    <t>Medlock</t>
  </si>
  <si>
    <t>Farron Melvin</t>
  </si>
  <si>
    <t>Heywood sparks</t>
  </si>
  <si>
    <t>Libby Kilbourne</t>
  </si>
  <si>
    <t>Martha Smith</t>
  </si>
  <si>
    <t>Emily Hilton</t>
  </si>
  <si>
    <t>Katie Newbery</t>
  </si>
  <si>
    <t>Katie Bowles</t>
  </si>
  <si>
    <t>Eryn Sproston</t>
  </si>
  <si>
    <t>Abby Meadow</t>
  </si>
  <si>
    <t>Lucy Swann</t>
  </si>
  <si>
    <t>Isabelle Hall</t>
  </si>
  <si>
    <t>Evie Ferguson</t>
  </si>
  <si>
    <t>Niamh O'Donnell</t>
  </si>
  <si>
    <t>Chloe Eite</t>
  </si>
  <si>
    <t>Molly Mcgowan</t>
  </si>
  <si>
    <t>Ami Evans</t>
  </si>
  <si>
    <t>Robyn Kilbourne</t>
  </si>
  <si>
    <t>Rebekah Mooney</t>
  </si>
  <si>
    <t>Abigail Morris</t>
  </si>
  <si>
    <t>Mica Drameh</t>
  </si>
  <si>
    <t>Talia Armstead</t>
  </si>
  <si>
    <t>LANCS</t>
  </si>
  <si>
    <t>Lauren Merricks</t>
  </si>
  <si>
    <t>Sophie Atwell</t>
  </si>
  <si>
    <t>Brogan Prescott</t>
  </si>
  <si>
    <t>Charlotte Turner</t>
  </si>
  <si>
    <t>Bury (GM)</t>
  </si>
  <si>
    <t>Jasmine Whitehead</t>
  </si>
  <si>
    <t>Blackpool (L)</t>
  </si>
  <si>
    <t>Livie-Mae Cadwallader</t>
  </si>
  <si>
    <t>Liverpool (C&amp;M)</t>
  </si>
  <si>
    <t>Daria Walsh</t>
  </si>
  <si>
    <t>GM</t>
  </si>
  <si>
    <t>Chloe Redshaw</t>
  </si>
  <si>
    <t>Abbey Brown</t>
  </si>
  <si>
    <t>Ruby Hewitt</t>
  </si>
  <si>
    <t>Emma Routs</t>
  </si>
  <si>
    <t>C&amp;M</t>
  </si>
  <si>
    <t>Mia Platt</t>
  </si>
  <si>
    <t>Charlee Pritchard</t>
  </si>
  <si>
    <t>Ellen Armstrong</t>
  </si>
  <si>
    <t>Amber Forman</t>
  </si>
  <si>
    <t>Emma Eastwood</t>
  </si>
  <si>
    <t>Mia Koll</t>
  </si>
  <si>
    <t>Penketh (C&amp;M)</t>
  </si>
  <si>
    <t>Hollie Cade</t>
  </si>
  <si>
    <t>Keira Sherwood</t>
  </si>
  <si>
    <t>Lucy Cannavan</t>
  </si>
  <si>
    <t>Rachel Lee</t>
  </si>
  <si>
    <t>Lowri Huxley</t>
  </si>
  <si>
    <t>Isabelle Hicks</t>
  </si>
  <si>
    <t>Maycee Spearitt</t>
  </si>
  <si>
    <t>H Sparks (GM)</t>
  </si>
  <si>
    <t>Caitlin Pooke</t>
  </si>
  <si>
    <t>W&amp;A (L)</t>
  </si>
  <si>
    <t>Stephanie Kay</t>
  </si>
  <si>
    <t>Sandbach (C&amp;M)</t>
  </si>
  <si>
    <t>Sadie Murray</t>
  </si>
  <si>
    <t>Olivia Walsh</t>
  </si>
  <si>
    <t>Eva Murray</t>
  </si>
  <si>
    <t>Olivia Wright</t>
  </si>
  <si>
    <t>Eloise Hicks</t>
  </si>
  <si>
    <t>Holly Doherty</t>
  </si>
  <si>
    <t>Charlie Hall</t>
  </si>
  <si>
    <t>Alice Mackinnon</t>
  </si>
  <si>
    <t>Natasha Rogan</t>
  </si>
  <si>
    <t>Gemma Platt</t>
  </si>
  <si>
    <t>App Bridge (L)</t>
  </si>
  <si>
    <t>Kayleigh Perrin</t>
  </si>
  <si>
    <t>Wire (C&amp;M)</t>
  </si>
  <si>
    <t>Rhianna Marsh</t>
  </si>
  <si>
    <t>Man Sth GM</t>
  </si>
  <si>
    <t>Lauren Hibbert</t>
  </si>
  <si>
    <t>Poppy Smyth</t>
  </si>
  <si>
    <t>Daisy Bennett</t>
  </si>
  <si>
    <t>Paige Cridland</t>
  </si>
  <si>
    <t>Joye Crawforth</t>
  </si>
  <si>
    <t>Lydia Shaw</t>
  </si>
  <si>
    <t>Emily Whipp</t>
  </si>
  <si>
    <t>Carys Malone</t>
  </si>
  <si>
    <t>Chloe Astley</t>
  </si>
  <si>
    <t>Leona Coglan</t>
  </si>
  <si>
    <t>Abby Hassall</t>
  </si>
  <si>
    <t>Liberty Nicholls</t>
  </si>
  <si>
    <t>Rachel Newsham</t>
  </si>
  <si>
    <t>Sara Dellacuna</t>
  </si>
  <si>
    <t>Bethany Lowe</t>
  </si>
  <si>
    <t>Eleri McLeod</t>
  </si>
  <si>
    <t>Stockport (GM)</t>
  </si>
  <si>
    <t>Elizabeth Bradley</t>
  </si>
  <si>
    <t>Bethany Blunt</t>
  </si>
  <si>
    <t>Focus (C&amp;M)</t>
  </si>
  <si>
    <t>Amy Hassall</t>
  </si>
  <si>
    <t>Anna Jenkinson</t>
  </si>
  <si>
    <t>Kirsten Sharrock</t>
  </si>
  <si>
    <t>Ella McKie Crane</t>
  </si>
  <si>
    <t>OVERALL COUNTY TROPHY 2013</t>
  </si>
  <si>
    <t>Sophie Collier</t>
  </si>
  <si>
    <t>Cewew &amp; Nantwich</t>
  </si>
  <si>
    <t>Jannifer Palin</t>
  </si>
  <si>
    <t>Sarah Ford</t>
  </si>
  <si>
    <t>Jess Adamson</t>
  </si>
  <si>
    <t>Olivia Buckley</t>
  </si>
  <si>
    <t>Focus</t>
  </si>
  <si>
    <t>Antonia Jones</t>
  </si>
  <si>
    <t>WITHDRAWN</t>
  </si>
  <si>
    <t>Georgia Lomax</t>
  </si>
  <si>
    <t>Heywood Sparks</t>
  </si>
  <si>
    <t>1st</t>
  </si>
  <si>
    <t>2nd</t>
  </si>
  <si>
    <t>3rd</t>
  </si>
  <si>
    <t>Sadie McNulty (Guest)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</si>
</sst>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</numFmts>
  <fonts count="56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8"/>
      <name val="Arial"/>
      <family val="2"/>
    </font>
    <font>
      <b/>
      <sz val="26"/>
      <color indexed="10"/>
      <name val="Arial"/>
      <family val="2"/>
    </font>
    <font>
      <sz val="8"/>
      <name val="Arial"/>
      <family val="2"/>
    </font>
    <font>
      <b/>
      <sz val="22"/>
      <color indexed="1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u val="single"/>
      <sz val="16"/>
      <name val="Arial"/>
      <family val="2"/>
    </font>
    <font>
      <sz val="20"/>
      <name val="Arial"/>
      <family val="2"/>
    </font>
    <font>
      <b/>
      <u val="single"/>
      <sz val="18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u val="single"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17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5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72" fontId="8" fillId="0" borderId="12" xfId="56" applyNumberFormat="1" applyFont="1" applyFill="1" applyBorder="1" applyAlignment="1">
      <alignment horizontal="center" wrapText="1"/>
      <protection/>
    </xf>
    <xf numFmtId="172" fontId="8" fillId="0" borderId="11" xfId="56" applyNumberFormat="1" applyFont="1" applyFill="1" applyBorder="1" applyAlignment="1">
      <alignment horizontal="center" wrapText="1"/>
      <protection/>
    </xf>
    <xf numFmtId="173" fontId="2" fillId="0" borderId="1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2" fontId="8" fillId="0" borderId="16" xfId="56" applyNumberFormat="1" applyFont="1" applyFill="1" applyBorder="1" applyAlignment="1">
      <alignment horizontal="center" wrapText="1"/>
      <protection/>
    </xf>
    <xf numFmtId="0" fontId="4" fillId="0" borderId="15" xfId="0" applyFont="1" applyBorder="1" applyAlignment="1">
      <alignment horizontal="right" vertical="center"/>
    </xf>
    <xf numFmtId="172" fontId="8" fillId="0" borderId="17" xfId="56" applyNumberFormat="1" applyFont="1" applyFill="1" applyBorder="1" applyAlignment="1">
      <alignment horizontal="center" wrapText="1"/>
      <protection/>
    </xf>
    <xf numFmtId="172" fontId="8" fillId="0" borderId="18" xfId="56" applyNumberFormat="1" applyFont="1" applyFill="1" applyBorder="1" applyAlignment="1">
      <alignment horizontal="center" wrapText="1"/>
      <protection/>
    </xf>
    <xf numFmtId="172" fontId="8" fillId="0" borderId="19" xfId="56" applyNumberFormat="1" applyFont="1" applyFill="1" applyBorder="1" applyAlignment="1">
      <alignment horizontal="center" wrapText="1"/>
      <protection/>
    </xf>
    <xf numFmtId="172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172" fontId="4" fillId="0" borderId="17" xfId="0" applyNumberFormat="1" applyFont="1" applyBorder="1" applyAlignment="1">
      <alignment horizontal="right" vertical="center"/>
    </xf>
    <xf numFmtId="172" fontId="4" fillId="0" borderId="18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173" fontId="2" fillId="0" borderId="21" xfId="0" applyNumberFormat="1" applyFont="1" applyBorder="1" applyAlignment="1">
      <alignment horizontal="center" vertical="center"/>
    </xf>
    <xf numFmtId="173" fontId="2" fillId="0" borderId="22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right" vertical="center"/>
    </xf>
    <xf numFmtId="172" fontId="4" fillId="0" borderId="20" xfId="0" applyNumberFormat="1" applyFont="1" applyBorder="1" applyAlignment="1">
      <alignment horizontal="right" vertical="center"/>
    </xf>
    <xf numFmtId="172" fontId="5" fillId="0" borderId="1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2" fontId="4" fillId="0" borderId="24" xfId="0" applyNumberFormat="1" applyFont="1" applyBorder="1" applyAlignment="1">
      <alignment horizontal="right" vertical="center"/>
    </xf>
    <xf numFmtId="172" fontId="4" fillId="0" borderId="25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2" fillId="0" borderId="12" xfId="0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5" fillId="0" borderId="1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2" fontId="8" fillId="0" borderId="30" xfId="56" applyNumberFormat="1" applyFont="1" applyFill="1" applyBorder="1" applyAlignment="1">
      <alignment horizontal="center" wrapText="1"/>
      <protection/>
    </xf>
    <xf numFmtId="172" fontId="8" fillId="0" borderId="31" xfId="56" applyNumberFormat="1" applyFont="1" applyFill="1" applyBorder="1" applyAlignment="1">
      <alignment horizontal="center" wrapText="1"/>
      <protection/>
    </xf>
    <xf numFmtId="172" fontId="4" fillId="0" borderId="3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17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5" fillId="0" borderId="22" xfId="0" applyNumberFormat="1" applyFont="1" applyFill="1" applyBorder="1" applyAlignment="1">
      <alignment horizontal="center" vertical="center"/>
    </xf>
    <xf numFmtId="172" fontId="5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72" fontId="4" fillId="0" borderId="11" xfId="0" applyNumberFormat="1" applyFont="1" applyFill="1" applyBorder="1" applyAlignment="1" applyProtection="1">
      <alignment horizontal="center"/>
      <protection locked="0"/>
    </xf>
    <xf numFmtId="172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173" fontId="4" fillId="0" borderId="33" xfId="0" applyNumberFormat="1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35" xfId="0" applyFont="1" applyFill="1" applyBorder="1" applyAlignment="1" applyProtection="1">
      <alignment horizontal="center"/>
      <protection/>
    </xf>
    <xf numFmtId="173" fontId="2" fillId="0" borderId="29" xfId="0" applyNumberFormat="1" applyFont="1" applyBorder="1" applyAlignment="1">
      <alignment/>
    </xf>
    <xf numFmtId="0" fontId="4" fillId="0" borderId="36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72" fontId="4" fillId="0" borderId="30" xfId="0" applyNumberFormat="1" applyFont="1" applyBorder="1" applyAlignment="1">
      <alignment horizontal="right" vertical="center"/>
    </xf>
    <xf numFmtId="173" fontId="2" fillId="0" borderId="37" xfId="0" applyNumberFormat="1" applyFont="1" applyBorder="1" applyAlignment="1">
      <alignment horizontal="center" vertical="center"/>
    </xf>
    <xf numFmtId="172" fontId="8" fillId="0" borderId="38" xfId="56" applyNumberFormat="1" applyFont="1" applyFill="1" applyBorder="1" applyAlignment="1">
      <alignment horizontal="center" wrapText="1"/>
      <protection/>
    </xf>
    <xf numFmtId="172" fontId="8" fillId="0" borderId="37" xfId="56" applyNumberFormat="1" applyFont="1" applyFill="1" applyBorder="1" applyAlignment="1">
      <alignment horizontal="center" wrapText="1"/>
      <protection/>
    </xf>
    <xf numFmtId="172" fontId="8" fillId="0" borderId="39" xfId="56" applyNumberFormat="1" applyFont="1" applyFill="1" applyBorder="1" applyAlignment="1">
      <alignment horizontal="center" wrapText="1"/>
      <protection/>
    </xf>
    <xf numFmtId="0" fontId="4" fillId="0" borderId="17" xfId="0" applyFont="1" applyFill="1" applyBorder="1" applyAlignment="1">
      <alignment horizontal="center"/>
    </xf>
    <xf numFmtId="173" fontId="2" fillId="0" borderId="38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2" fontId="8" fillId="0" borderId="43" xfId="56" applyNumberFormat="1" applyFont="1" applyFill="1" applyBorder="1" applyAlignment="1">
      <alignment horizontal="center" wrapText="1"/>
      <protection/>
    </xf>
    <xf numFmtId="0" fontId="4" fillId="0" borderId="15" xfId="0" applyFont="1" applyBorder="1" applyAlignment="1">
      <alignment horizontal="center"/>
    </xf>
    <xf numFmtId="173" fontId="2" fillId="0" borderId="4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2" fontId="4" fillId="0" borderId="15" xfId="0" applyNumberFormat="1" applyFont="1" applyFill="1" applyBorder="1" applyAlignment="1" applyProtection="1">
      <alignment horizontal="center"/>
      <protection/>
    </xf>
    <xf numFmtId="172" fontId="4" fillId="0" borderId="20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72" fontId="8" fillId="0" borderId="0" xfId="56" applyNumberFormat="1" applyFont="1" applyFill="1" applyBorder="1" applyAlignment="1">
      <alignment horizontal="center" wrapText="1"/>
      <protection/>
    </xf>
    <xf numFmtId="172" fontId="1" fillId="0" borderId="0" xfId="56" applyNumberFormat="1" applyFont="1" applyFill="1" applyBorder="1" applyAlignment="1">
      <alignment horizontal="center" wrapText="1"/>
      <protection/>
    </xf>
    <xf numFmtId="17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2" fontId="5" fillId="0" borderId="2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4" fillId="0" borderId="17" xfId="0" applyFont="1" applyBorder="1" applyAlignment="1">
      <alignment horizontal="center" vertical="top" wrapText="1"/>
    </xf>
    <xf numFmtId="172" fontId="4" fillId="0" borderId="32" xfId="0" applyNumberFormat="1" applyFont="1" applyBorder="1" applyAlignment="1">
      <alignment horizontal="right" vertical="center"/>
    </xf>
    <xf numFmtId="172" fontId="4" fillId="0" borderId="46" xfId="0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2" fillId="0" borderId="47" xfId="0" applyFont="1" applyBorder="1" applyAlignment="1">
      <alignment horizontal="right"/>
    </xf>
    <xf numFmtId="0" fontId="12" fillId="0" borderId="47" xfId="0" applyFont="1" applyBorder="1" applyAlignment="1">
      <alignment horizontal="center"/>
    </xf>
    <xf numFmtId="0" fontId="15" fillId="0" borderId="0" xfId="0" applyFont="1" applyAlignment="1">
      <alignment/>
    </xf>
    <xf numFmtId="0" fontId="5" fillId="0" borderId="48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52" xfId="0" applyFont="1" applyFill="1" applyBorder="1" applyAlignment="1" applyProtection="1">
      <alignment horizontal="center"/>
      <protection/>
    </xf>
    <xf numFmtId="0" fontId="2" fillId="0" borderId="28" xfId="0" applyFont="1" applyBorder="1" applyAlignment="1">
      <alignment horizontal="center"/>
    </xf>
    <xf numFmtId="0" fontId="2" fillId="0" borderId="53" xfId="0" applyFont="1" applyFill="1" applyBorder="1" applyAlignment="1" applyProtection="1">
      <alignment horizontal="center"/>
      <protection/>
    </xf>
    <xf numFmtId="0" fontId="2" fillId="0" borderId="54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52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2" fillId="0" borderId="44" xfId="0" applyFont="1" applyFill="1" applyBorder="1" applyAlignment="1" applyProtection="1">
      <alignment horizontal="center"/>
      <protection/>
    </xf>
    <xf numFmtId="172" fontId="4" fillId="0" borderId="37" xfId="0" applyNumberFormat="1" applyFont="1" applyFill="1" applyBorder="1" applyAlignment="1" applyProtection="1">
      <alignment horizontal="center"/>
      <protection locked="0"/>
    </xf>
    <xf numFmtId="172" fontId="4" fillId="0" borderId="39" xfId="0" applyNumberFormat="1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54" fillId="0" borderId="21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5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54" fillId="0" borderId="32" xfId="0" applyFont="1" applyFill="1" applyBorder="1" applyAlignment="1">
      <alignment horizontal="center"/>
    </xf>
    <xf numFmtId="172" fontId="2" fillId="33" borderId="31" xfId="0" applyNumberFormat="1" applyFont="1" applyFill="1" applyBorder="1" applyAlignment="1">
      <alignment horizontal="right" vertical="center"/>
    </xf>
    <xf numFmtId="172" fontId="2" fillId="0" borderId="53" xfId="0" applyNumberFormat="1" applyFont="1" applyFill="1" applyBorder="1" applyAlignment="1">
      <alignment horizontal="center" vertical="center"/>
    </xf>
    <xf numFmtId="172" fontId="0" fillId="0" borderId="54" xfId="0" applyNumberFormat="1" applyFont="1" applyFill="1" applyBorder="1" applyAlignment="1">
      <alignment horizontal="center" vertical="center"/>
    </xf>
    <xf numFmtId="172" fontId="2" fillId="0" borderId="28" xfId="0" applyNumberFormat="1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172" fontId="0" fillId="0" borderId="56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7200" y="0"/>
          <a:ext cx="954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57200" y="0"/>
          <a:ext cx="954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7200" y="0"/>
          <a:ext cx="954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57200" y="0"/>
          <a:ext cx="6877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57200" y="0"/>
          <a:ext cx="6877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7200" y="0"/>
          <a:ext cx="954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57200" y="0"/>
          <a:ext cx="954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7200" y="0"/>
          <a:ext cx="9544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57200" y="0"/>
          <a:ext cx="6877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57200" y="0"/>
          <a:ext cx="6877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7200" y="0"/>
          <a:ext cx="13211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57200" y="0"/>
          <a:ext cx="13211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7200" y="0"/>
          <a:ext cx="13211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57200" y="0"/>
          <a:ext cx="10544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57200" y="0"/>
          <a:ext cx="10544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104</xdr:row>
      <xdr:rowOff>0</xdr:rowOff>
    </xdr:from>
    <xdr:to>
      <xdr:col>11</xdr:col>
      <xdr:colOff>0</xdr:colOff>
      <xdr:row>105</xdr:row>
      <xdr:rowOff>0</xdr:rowOff>
    </xdr:to>
    <xdr:sp>
      <xdr:nvSpPr>
        <xdr:cNvPr id="1" name="Rectangle 24"/>
        <xdr:cNvSpPr>
          <a:spLocks/>
        </xdr:cNvSpPr>
      </xdr:nvSpPr>
      <xdr:spPr>
        <a:xfrm>
          <a:off x="457200" y="25069800"/>
          <a:ext cx="97440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11</xdr:col>
      <xdr:colOff>0</xdr:colOff>
      <xdr:row>105</xdr:row>
      <xdr:rowOff>0</xdr:rowOff>
    </xdr:to>
    <xdr:sp>
      <xdr:nvSpPr>
        <xdr:cNvPr id="2" name="Rectangle 25"/>
        <xdr:cNvSpPr>
          <a:spLocks/>
        </xdr:cNvSpPr>
      </xdr:nvSpPr>
      <xdr:spPr>
        <a:xfrm>
          <a:off x="457200" y="25069800"/>
          <a:ext cx="97440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11</xdr:col>
      <xdr:colOff>0</xdr:colOff>
      <xdr:row>105</xdr:row>
      <xdr:rowOff>0</xdr:rowOff>
    </xdr:to>
    <xdr:sp>
      <xdr:nvSpPr>
        <xdr:cNvPr id="3" name="Rectangle 26"/>
        <xdr:cNvSpPr>
          <a:spLocks/>
        </xdr:cNvSpPr>
      </xdr:nvSpPr>
      <xdr:spPr>
        <a:xfrm>
          <a:off x="457200" y="25069800"/>
          <a:ext cx="97440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K32"/>
  <sheetViews>
    <sheetView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9" sqref="D9"/>
    </sheetView>
  </sheetViews>
  <sheetFormatPr defaultColWidth="9.140625" defaultRowHeight="12.75"/>
  <cols>
    <col min="1" max="1" width="6.8515625" style="7" customWidth="1"/>
    <col min="2" max="2" width="34.421875" style="7" customWidth="1"/>
    <col min="3" max="3" width="27.28125" style="9" customWidth="1"/>
    <col min="4" max="4" width="12.8515625" style="9" customWidth="1"/>
    <col min="5" max="5" width="11.7109375" style="9" bestFit="1" customWidth="1"/>
    <col min="6" max="6" width="11.28125" style="9" customWidth="1"/>
    <col min="7" max="7" width="6.421875" style="7" bestFit="1" customWidth="1"/>
    <col min="8" max="8" width="13.28125" style="7" customWidth="1"/>
    <col min="9" max="9" width="11.7109375" style="9" bestFit="1" customWidth="1"/>
    <col min="10" max="10" width="10.00390625" style="9" bestFit="1" customWidth="1"/>
    <col min="11" max="11" width="6.421875" style="9" bestFit="1" customWidth="1"/>
    <col min="12" max="12" width="14.140625" style="7" customWidth="1"/>
    <col min="13" max="13" width="11.7109375" style="7" bestFit="1" customWidth="1"/>
    <col min="14" max="14" width="10.00390625" style="9" bestFit="1" customWidth="1"/>
    <col min="15" max="15" width="6.421875" style="9" bestFit="1" customWidth="1"/>
    <col min="16" max="16" width="13.421875" style="9" customWidth="1"/>
    <col min="17" max="17" width="11.7109375" style="7" bestFit="1" customWidth="1"/>
    <col min="18" max="18" width="10.00390625" style="7" bestFit="1" customWidth="1"/>
    <col min="19" max="19" width="6.421875" style="9" bestFit="1" customWidth="1"/>
    <col min="20" max="20" width="13.8515625" style="9" customWidth="1"/>
    <col min="21" max="21" width="9.7109375" style="9" customWidth="1"/>
    <col min="22" max="22" width="3.421875" style="7" customWidth="1"/>
    <col min="23" max="23" width="13.421875" style="9" customWidth="1"/>
    <col min="24" max="24" width="11.7109375" style="7" bestFit="1" customWidth="1"/>
    <col min="25" max="25" width="10.00390625" style="7" bestFit="1" customWidth="1"/>
    <col min="26" max="26" width="6.421875" style="9" bestFit="1" customWidth="1"/>
    <col min="27" max="27" width="3.28125" style="54" customWidth="1"/>
    <col min="28" max="28" width="13.8515625" style="9" customWidth="1"/>
    <col min="29" max="29" width="9.7109375" style="9" customWidth="1"/>
    <col min="30" max="30" width="9.140625" style="60" customWidth="1"/>
    <col min="31" max="39" width="9.140625" style="7" hidden="1" customWidth="1"/>
    <col min="40" max="45" width="10.7109375" style="7" hidden="1" customWidth="1"/>
    <col min="46" max="71" width="10.7109375" style="7" customWidth="1"/>
    <col min="72" max="245" width="9.140625" style="7" customWidth="1"/>
    <col min="246" max="16384" width="9.140625" style="10" customWidth="1"/>
  </cols>
  <sheetData>
    <row r="2" spans="1:30" ht="33.75">
      <c r="A2" s="187" t="s">
        <v>27</v>
      </c>
      <c r="E2" s="185" t="s">
        <v>87</v>
      </c>
      <c r="G2" s="9"/>
      <c r="I2" s="186" t="s">
        <v>88</v>
      </c>
      <c r="L2" s="9"/>
      <c r="AD2" s="52"/>
    </row>
    <row r="3" spans="1:30" ht="33.75">
      <c r="A3" s="184"/>
      <c r="E3" s="185" t="s">
        <v>28</v>
      </c>
      <c r="G3" s="9"/>
      <c r="I3" s="186"/>
      <c r="L3" s="186" t="s">
        <v>85</v>
      </c>
      <c r="AD3" s="56"/>
    </row>
    <row r="4" spans="1:30" ht="33.75">
      <c r="A4" s="184"/>
      <c r="E4" s="185"/>
      <c r="G4" s="9"/>
      <c r="I4" s="186"/>
      <c r="L4" s="186" t="s">
        <v>86</v>
      </c>
      <c r="AD4" s="52"/>
    </row>
    <row r="5" spans="1:30" ht="33.75">
      <c r="A5" s="11"/>
      <c r="E5" s="12"/>
      <c r="G5" s="9"/>
      <c r="I5" s="13"/>
      <c r="L5" s="9"/>
      <c r="AD5" s="52"/>
    </row>
    <row r="6" ht="13.5" thickBot="1">
      <c r="AD6" s="52"/>
    </row>
    <row r="7" spans="1:242" s="20" customFormat="1" ht="32.25" customHeight="1" thickBot="1">
      <c r="A7" s="109" t="s">
        <v>10</v>
      </c>
      <c r="B7" s="110" t="s">
        <v>9</v>
      </c>
      <c r="C7" s="111" t="s">
        <v>6</v>
      </c>
      <c r="D7" s="67" t="s">
        <v>0</v>
      </c>
      <c r="E7" s="68"/>
      <c r="F7" s="219"/>
      <c r="G7" s="220"/>
      <c r="H7" s="67" t="s">
        <v>1</v>
      </c>
      <c r="I7" s="68"/>
      <c r="J7" s="219"/>
      <c r="K7" s="220"/>
      <c r="L7" s="67" t="s">
        <v>2</v>
      </c>
      <c r="M7" s="68"/>
      <c r="N7" s="219"/>
      <c r="O7" s="220"/>
      <c r="P7" s="67" t="s">
        <v>3</v>
      </c>
      <c r="Q7" s="68"/>
      <c r="R7" s="219"/>
      <c r="S7" s="220"/>
      <c r="T7" s="217" t="s">
        <v>30</v>
      </c>
      <c r="U7" s="218"/>
      <c r="W7" s="70"/>
      <c r="X7" s="68" t="s">
        <v>8</v>
      </c>
      <c r="Y7" s="71"/>
      <c r="Z7" s="72"/>
      <c r="AA7" s="56"/>
      <c r="AB7" s="217" t="s">
        <v>31</v>
      </c>
      <c r="AC7" s="218"/>
      <c r="AD7" s="56"/>
      <c r="AE7" s="21"/>
      <c r="AF7" s="21" t="s">
        <v>0</v>
      </c>
      <c r="AG7" s="21"/>
      <c r="AH7" s="22" t="s">
        <v>1</v>
      </c>
      <c r="AI7" s="22"/>
      <c r="AJ7" s="21" t="s">
        <v>2</v>
      </c>
      <c r="AK7" s="21"/>
      <c r="AL7" s="22" t="s">
        <v>3</v>
      </c>
      <c r="AM7" s="22"/>
      <c r="AN7" s="22" t="s">
        <v>32</v>
      </c>
      <c r="AO7" s="22"/>
      <c r="AP7" s="23" t="s">
        <v>29</v>
      </c>
      <c r="AQ7" s="23"/>
      <c r="AR7" s="23" t="s">
        <v>33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IH7" s="24"/>
    </row>
    <row r="8" spans="1:242" s="17" customFormat="1" ht="18">
      <c r="A8" s="145" t="s">
        <v>7</v>
      </c>
      <c r="B8" s="146"/>
      <c r="C8" s="147"/>
      <c r="D8" s="108" t="s">
        <v>83</v>
      </c>
      <c r="E8" s="63" t="s">
        <v>84</v>
      </c>
      <c r="F8" s="65" t="s">
        <v>5</v>
      </c>
      <c r="G8" s="64" t="s">
        <v>20</v>
      </c>
      <c r="H8" s="108" t="s">
        <v>83</v>
      </c>
      <c r="I8" s="63" t="s">
        <v>84</v>
      </c>
      <c r="J8" s="65" t="s">
        <v>5</v>
      </c>
      <c r="K8" s="64" t="s">
        <v>20</v>
      </c>
      <c r="L8" s="108" t="s">
        <v>83</v>
      </c>
      <c r="M8" s="63" t="s">
        <v>84</v>
      </c>
      <c r="N8" s="65" t="s">
        <v>5</v>
      </c>
      <c r="O8" s="64" t="s">
        <v>20</v>
      </c>
      <c r="P8" s="108" t="s">
        <v>83</v>
      </c>
      <c r="Q8" s="63" t="s">
        <v>84</v>
      </c>
      <c r="R8" s="65" t="s">
        <v>5</v>
      </c>
      <c r="S8" s="64" t="s">
        <v>20</v>
      </c>
      <c r="T8" s="66" t="s">
        <v>5</v>
      </c>
      <c r="U8" s="64" t="s">
        <v>20</v>
      </c>
      <c r="W8" s="43" t="s">
        <v>83</v>
      </c>
      <c r="X8" s="44" t="s">
        <v>84</v>
      </c>
      <c r="Y8" s="149" t="s">
        <v>5</v>
      </c>
      <c r="Z8" s="159" t="s">
        <v>20</v>
      </c>
      <c r="AA8" s="58"/>
      <c r="AB8" s="66" t="s">
        <v>5</v>
      </c>
      <c r="AC8" s="64" t="s">
        <v>20</v>
      </c>
      <c r="AD8" s="5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IH8" s="19"/>
    </row>
    <row r="9" spans="1:245" ht="18">
      <c r="A9" s="190">
        <v>1</v>
      </c>
      <c r="B9" s="188" t="s">
        <v>95</v>
      </c>
      <c r="C9" s="191" t="s">
        <v>143</v>
      </c>
      <c r="D9" s="104">
        <v>13.5</v>
      </c>
      <c r="E9" s="14">
        <v>1.6</v>
      </c>
      <c r="F9" s="5">
        <f aca="true" t="shared" si="0" ref="F9:F21">D9-E9</f>
        <v>11.9</v>
      </c>
      <c r="G9" s="29">
        <f aca="true" t="shared" si="1" ref="G9:G23">VLOOKUP(F9,AF$9:AG$23,2,FALSE)</f>
        <v>8</v>
      </c>
      <c r="H9" s="104">
        <v>13.5</v>
      </c>
      <c r="I9" s="14">
        <v>1.5</v>
      </c>
      <c r="J9" s="5">
        <f aca="true" t="shared" si="2" ref="J9:J20">H9-I9</f>
        <v>12</v>
      </c>
      <c r="K9" s="29">
        <f aca="true" t="shared" si="3" ref="K9:K23">VLOOKUP(J9,AH$9:AI$23,2,FALSE)</f>
        <v>2</v>
      </c>
      <c r="L9" s="104">
        <v>13</v>
      </c>
      <c r="M9" s="14">
        <v>3</v>
      </c>
      <c r="N9" s="5">
        <f aca="true" t="shared" si="4" ref="N9:N20">L9-M9</f>
        <v>10</v>
      </c>
      <c r="O9" s="29">
        <f aca="true" t="shared" si="5" ref="O9:O23">VLOOKUP(N9,AJ$9:AK$23,2,FALSE)</f>
        <v>5</v>
      </c>
      <c r="P9" s="104">
        <v>13.5</v>
      </c>
      <c r="Q9" s="14">
        <v>3.1</v>
      </c>
      <c r="R9" s="5">
        <f aca="true" t="shared" si="6" ref="R9:R20">P9-Q9</f>
        <v>10.4</v>
      </c>
      <c r="S9" s="29">
        <f aca="true" t="shared" si="7" ref="S9:S23">VLOOKUP(R9,AL$9:AM$23,2,FALSE)</f>
        <v>5</v>
      </c>
      <c r="T9" s="39">
        <f>R9+N9+J9+F9</f>
        <v>44.3</v>
      </c>
      <c r="U9" s="29">
        <f aca="true" t="shared" si="8" ref="U9:U23">VLOOKUP(T9,AN$9:AO$23,2,FALSE)</f>
        <v>5</v>
      </c>
      <c r="W9" s="28">
        <v>13.5</v>
      </c>
      <c r="X9" s="14">
        <v>1.55</v>
      </c>
      <c r="Y9" s="45">
        <f aca="true" t="shared" si="9" ref="Y9:Y20">W9-X9</f>
        <v>11.95</v>
      </c>
      <c r="Z9" s="160">
        <f aca="true" t="shared" si="10" ref="Z9:Z23">VLOOKUP(Y9,AP$9:AQ$23,2,FALSE)</f>
        <v>3</v>
      </c>
      <c r="AA9" s="52"/>
      <c r="AB9" s="39">
        <f aca="true" t="shared" si="11" ref="AB9:AB20">T9+Y9</f>
        <v>56.25</v>
      </c>
      <c r="AC9" s="29">
        <f aca="true" t="shared" si="12" ref="AC9:AC23">VLOOKUP(AB9,AR$9:AS$23,2,FALSE)</f>
        <v>3</v>
      </c>
      <c r="AD9" s="52"/>
      <c r="AE9" s="6">
        <v>1</v>
      </c>
      <c r="AF9" s="6">
        <f>LARGE(F$9:F$23,$AE9)</f>
        <v>12.55</v>
      </c>
      <c r="AG9" s="6">
        <f>IF(AF9=AF8,AG8,AG8+1)</f>
        <v>1</v>
      </c>
      <c r="AH9" s="6">
        <f>LARGE(J$9:J$23,$AE9)</f>
        <v>12.15</v>
      </c>
      <c r="AI9" s="6">
        <f>IF(AH9=AH8,AI8,AI8+1)</f>
        <v>1</v>
      </c>
      <c r="AJ9" s="6">
        <f>LARGE(N$9:N$23,$AE9)</f>
        <v>12.05</v>
      </c>
      <c r="AK9" s="6">
        <f>IF(AJ9=AJ8,AK8,AK8+1)</f>
        <v>1</v>
      </c>
      <c r="AL9" s="6">
        <f>LARGE(R$9:R$23,$AE9)</f>
        <v>11.25</v>
      </c>
      <c r="AM9" s="6">
        <f>IF(AL9=AL8,AM8,AM8+1)</f>
        <v>1</v>
      </c>
      <c r="AN9" s="6">
        <f>LARGE(T$9:T$23,$AE9)</f>
        <v>48</v>
      </c>
      <c r="AO9" s="6">
        <f>IF(AN9=AN8,AO8,AO8+1)</f>
        <v>1</v>
      </c>
      <c r="AP9" s="6">
        <f>LARGE(Y$9:Y$23,$AE9)</f>
        <v>13</v>
      </c>
      <c r="AQ9" s="6">
        <f>IF(AP9=AP8,AQ8,AQ8+1)</f>
        <v>1</v>
      </c>
      <c r="AR9" s="6">
        <f>LARGE(AB$9:AB$23,$AE9)</f>
        <v>59.2</v>
      </c>
      <c r="AS9" s="6">
        <f>IF(AR9=AR8,AS8,AS8+1)</f>
        <v>1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IH9" s="1"/>
      <c r="II9" s="10"/>
      <c r="IJ9" s="10"/>
      <c r="IK9" s="10"/>
    </row>
    <row r="10" spans="1:245" ht="17.25" customHeight="1">
      <c r="A10" s="190">
        <v>2</v>
      </c>
      <c r="B10" s="188" t="s">
        <v>285</v>
      </c>
      <c r="C10" s="191" t="s">
        <v>62</v>
      </c>
      <c r="D10" s="105">
        <v>13.5</v>
      </c>
      <c r="E10" s="15">
        <v>1.15</v>
      </c>
      <c r="F10" s="5">
        <f t="shared" si="0"/>
        <v>12.35</v>
      </c>
      <c r="G10" s="29">
        <f t="shared" si="1"/>
        <v>3</v>
      </c>
      <c r="H10" s="105">
        <v>13</v>
      </c>
      <c r="I10" s="15">
        <v>2.85</v>
      </c>
      <c r="J10" s="5">
        <f t="shared" si="2"/>
        <v>10.15</v>
      </c>
      <c r="K10" s="29">
        <f t="shared" si="3"/>
        <v>11</v>
      </c>
      <c r="L10" s="105">
        <v>13.5</v>
      </c>
      <c r="M10" s="15">
        <v>4.3</v>
      </c>
      <c r="N10" s="5">
        <f t="shared" si="4"/>
        <v>9.2</v>
      </c>
      <c r="O10" s="29">
        <f t="shared" si="5"/>
        <v>10</v>
      </c>
      <c r="P10" s="105">
        <v>13</v>
      </c>
      <c r="Q10" s="15">
        <v>4.35</v>
      </c>
      <c r="R10" s="5">
        <f t="shared" si="6"/>
        <v>8.65</v>
      </c>
      <c r="S10" s="29">
        <f t="shared" si="7"/>
        <v>10</v>
      </c>
      <c r="T10" s="39">
        <f aca="true" t="shared" si="13" ref="T10:T20">R10+N10+J10+F10</f>
        <v>40.35</v>
      </c>
      <c r="U10" s="29">
        <f t="shared" si="8"/>
        <v>12</v>
      </c>
      <c r="W10" s="30">
        <v>12.5</v>
      </c>
      <c r="X10" s="15">
        <v>2.5</v>
      </c>
      <c r="Y10" s="45">
        <f t="shared" si="9"/>
        <v>10</v>
      </c>
      <c r="Z10" s="160">
        <f t="shared" si="10"/>
        <v>11</v>
      </c>
      <c r="AA10" s="52"/>
      <c r="AB10" s="39">
        <f t="shared" si="11"/>
        <v>50.35</v>
      </c>
      <c r="AC10" s="29">
        <f t="shared" si="12"/>
        <v>13</v>
      </c>
      <c r="AD10" s="52"/>
      <c r="AE10" s="6">
        <v>2</v>
      </c>
      <c r="AF10" s="6">
        <f aca="true" t="shared" si="14" ref="AF10:AF23">LARGE(F$9:F$23,$AE10)</f>
        <v>12.45</v>
      </c>
      <c r="AG10" s="6">
        <f aca="true" t="shared" si="15" ref="AG10:AG23">IF(AF10=AF9,AG9,AG9+1)</f>
        <v>2</v>
      </c>
      <c r="AH10" s="6">
        <f aca="true" t="shared" si="16" ref="AH10:AH23">LARGE(J$9:J$23,$AE10)</f>
        <v>12</v>
      </c>
      <c r="AI10" s="6">
        <f aca="true" t="shared" si="17" ref="AI10:AI23">IF(AH10=AH9,AI9,AI9+1)</f>
        <v>2</v>
      </c>
      <c r="AJ10" s="6">
        <f aca="true" t="shared" si="18" ref="AJ10:AJ23">LARGE(N$9:N$23,$AE10)</f>
        <v>11.3</v>
      </c>
      <c r="AK10" s="6">
        <f aca="true" t="shared" si="19" ref="AK10:AK23">IF(AJ10=AJ9,AK9,AK9+1)</f>
        <v>2</v>
      </c>
      <c r="AL10" s="6">
        <f aca="true" t="shared" si="20" ref="AL10:AL23">LARGE(R$9:R$23,$AE10)</f>
        <v>11.05</v>
      </c>
      <c r="AM10" s="6">
        <f aca="true" t="shared" si="21" ref="AM10:AM23">IF(AL10=AL9,AM9,AM9+1)</f>
        <v>2</v>
      </c>
      <c r="AN10" s="6">
        <f aca="true" t="shared" si="22" ref="AN10:AN23">LARGE(T$9:T$23,$AE10)</f>
        <v>45.45</v>
      </c>
      <c r="AO10" s="6">
        <f aca="true" t="shared" si="23" ref="AO10:AO23">IF(AN10=AN9,AO9,AO9+1)</f>
        <v>2</v>
      </c>
      <c r="AP10" s="6">
        <f aca="true" t="shared" si="24" ref="AP10:AP23">LARGE(Y$9:Y$23,$AE10)</f>
        <v>12.1</v>
      </c>
      <c r="AQ10" s="6">
        <f aca="true" t="shared" si="25" ref="AQ10:AQ23">IF(AP10=AP9,AQ9,AQ9+1)</f>
        <v>2</v>
      </c>
      <c r="AR10" s="6">
        <f aca="true" t="shared" si="26" ref="AR10:AR23">LARGE(AB$9:AB$23,$AE10)</f>
        <v>58.050000000000004</v>
      </c>
      <c r="AS10" s="6">
        <f aca="true" t="shared" si="27" ref="AS10:AS23">IF(AR10=AR9,AS9,AS9+1)</f>
        <v>2</v>
      </c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IH10" s="1"/>
      <c r="II10" s="10"/>
      <c r="IJ10" s="10"/>
      <c r="IK10" s="10"/>
    </row>
    <row r="11" spans="1:245" ht="18">
      <c r="A11" s="190">
        <v>4</v>
      </c>
      <c r="B11" s="188" t="s">
        <v>112</v>
      </c>
      <c r="C11" s="191" t="s">
        <v>63</v>
      </c>
      <c r="D11" s="105">
        <v>13.5</v>
      </c>
      <c r="E11" s="15">
        <v>1.2</v>
      </c>
      <c r="F11" s="5">
        <f t="shared" si="0"/>
        <v>12.3</v>
      </c>
      <c r="G11" s="29">
        <f t="shared" si="1"/>
        <v>4</v>
      </c>
      <c r="H11" s="105">
        <v>13.5</v>
      </c>
      <c r="I11" s="15">
        <v>1.75</v>
      </c>
      <c r="J11" s="5">
        <f t="shared" si="2"/>
        <v>11.75</v>
      </c>
      <c r="K11" s="29">
        <f t="shared" si="3"/>
        <v>6</v>
      </c>
      <c r="L11" s="105">
        <v>13.5</v>
      </c>
      <c r="M11" s="15">
        <v>2.4</v>
      </c>
      <c r="N11" s="5">
        <f t="shared" si="4"/>
        <v>11.1</v>
      </c>
      <c r="O11" s="29">
        <f t="shared" si="5"/>
        <v>3</v>
      </c>
      <c r="P11" s="105">
        <v>13</v>
      </c>
      <c r="Q11" s="15">
        <v>2.7</v>
      </c>
      <c r="R11" s="5">
        <f t="shared" si="6"/>
        <v>10.3</v>
      </c>
      <c r="S11" s="29">
        <f t="shared" si="7"/>
        <v>6</v>
      </c>
      <c r="T11" s="39">
        <f t="shared" si="13"/>
        <v>45.45</v>
      </c>
      <c r="U11" s="29">
        <f t="shared" si="8"/>
        <v>2</v>
      </c>
      <c r="W11" s="30">
        <v>13</v>
      </c>
      <c r="X11" s="15">
        <v>2.35</v>
      </c>
      <c r="Y11" s="45">
        <f t="shared" si="9"/>
        <v>10.65</v>
      </c>
      <c r="Z11" s="160">
        <f t="shared" si="10"/>
        <v>7</v>
      </c>
      <c r="AA11" s="52"/>
      <c r="AB11" s="39">
        <f t="shared" si="11"/>
        <v>56.1</v>
      </c>
      <c r="AC11" s="29">
        <f t="shared" si="12"/>
        <v>5</v>
      </c>
      <c r="AD11" s="52"/>
      <c r="AE11" s="6">
        <v>3</v>
      </c>
      <c r="AF11" s="6">
        <f t="shared" si="14"/>
        <v>12.35</v>
      </c>
      <c r="AG11" s="6">
        <f t="shared" si="15"/>
        <v>3</v>
      </c>
      <c r="AH11" s="6">
        <f t="shared" si="16"/>
        <v>12</v>
      </c>
      <c r="AI11" s="6">
        <f t="shared" si="17"/>
        <v>2</v>
      </c>
      <c r="AJ11" s="6">
        <f t="shared" si="18"/>
        <v>11.1</v>
      </c>
      <c r="AK11" s="6">
        <f t="shared" si="19"/>
        <v>3</v>
      </c>
      <c r="AL11" s="6">
        <f t="shared" si="20"/>
        <v>10.95</v>
      </c>
      <c r="AM11" s="6">
        <f t="shared" si="21"/>
        <v>3</v>
      </c>
      <c r="AN11" s="6">
        <f t="shared" si="22"/>
        <v>45.050000000000004</v>
      </c>
      <c r="AO11" s="6">
        <f t="shared" si="23"/>
        <v>3</v>
      </c>
      <c r="AP11" s="6">
        <f t="shared" si="24"/>
        <v>11.95</v>
      </c>
      <c r="AQ11" s="6">
        <f t="shared" si="25"/>
        <v>3</v>
      </c>
      <c r="AR11" s="6">
        <f t="shared" si="26"/>
        <v>56.25</v>
      </c>
      <c r="AS11" s="6">
        <f t="shared" si="27"/>
        <v>3</v>
      </c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IH11" s="1"/>
      <c r="II11" s="10"/>
      <c r="IJ11" s="10"/>
      <c r="IK11" s="10"/>
    </row>
    <row r="12" spans="1:245" ht="18">
      <c r="A12" s="190">
        <v>5</v>
      </c>
      <c r="B12" s="188" t="s">
        <v>147</v>
      </c>
      <c r="C12" s="191" t="s">
        <v>63</v>
      </c>
      <c r="D12" s="105">
        <v>13.5</v>
      </c>
      <c r="E12" s="15">
        <v>1.5</v>
      </c>
      <c r="F12" s="5">
        <f t="shared" si="0"/>
        <v>12</v>
      </c>
      <c r="G12" s="29">
        <f t="shared" si="1"/>
        <v>6</v>
      </c>
      <c r="H12" s="105">
        <v>13.5</v>
      </c>
      <c r="I12" s="15">
        <v>1.8</v>
      </c>
      <c r="J12" s="5">
        <f t="shared" si="2"/>
        <v>11.7</v>
      </c>
      <c r="K12" s="29">
        <f t="shared" si="3"/>
        <v>7</v>
      </c>
      <c r="L12" s="105">
        <v>13.5</v>
      </c>
      <c r="M12" s="15">
        <v>3.5</v>
      </c>
      <c r="N12" s="5">
        <f t="shared" si="4"/>
        <v>10</v>
      </c>
      <c r="O12" s="29">
        <f t="shared" si="5"/>
        <v>5</v>
      </c>
      <c r="P12" s="105">
        <v>13.5</v>
      </c>
      <c r="Q12" s="15">
        <v>3.1</v>
      </c>
      <c r="R12" s="5">
        <f t="shared" si="6"/>
        <v>10.4</v>
      </c>
      <c r="S12" s="29">
        <f t="shared" si="7"/>
        <v>5</v>
      </c>
      <c r="T12" s="39">
        <f t="shared" si="13"/>
        <v>44.099999999999994</v>
      </c>
      <c r="U12" s="29">
        <f t="shared" si="8"/>
        <v>7</v>
      </c>
      <c r="W12" s="30">
        <v>13.5</v>
      </c>
      <c r="X12" s="15">
        <v>1.4</v>
      </c>
      <c r="Y12" s="45">
        <f t="shared" si="9"/>
        <v>12.1</v>
      </c>
      <c r="Z12" s="160">
        <f t="shared" si="10"/>
        <v>2</v>
      </c>
      <c r="AA12" s="52"/>
      <c r="AB12" s="39">
        <f t="shared" si="11"/>
        <v>56.199999999999996</v>
      </c>
      <c r="AC12" s="29">
        <f t="shared" si="12"/>
        <v>4</v>
      </c>
      <c r="AD12" s="52"/>
      <c r="AE12" s="6">
        <v>4</v>
      </c>
      <c r="AF12" s="6">
        <f t="shared" si="14"/>
        <v>12.3</v>
      </c>
      <c r="AG12" s="6">
        <f t="shared" si="15"/>
        <v>4</v>
      </c>
      <c r="AH12" s="6">
        <f t="shared" si="16"/>
        <v>12</v>
      </c>
      <c r="AI12" s="6">
        <f t="shared" si="17"/>
        <v>2</v>
      </c>
      <c r="AJ12" s="6">
        <f t="shared" si="18"/>
        <v>10.65</v>
      </c>
      <c r="AK12" s="6">
        <f t="shared" si="19"/>
        <v>4</v>
      </c>
      <c r="AL12" s="6">
        <f t="shared" si="20"/>
        <v>10.5</v>
      </c>
      <c r="AM12" s="6">
        <f t="shared" si="21"/>
        <v>4</v>
      </c>
      <c r="AN12" s="6">
        <f t="shared" si="22"/>
        <v>44.9</v>
      </c>
      <c r="AO12" s="6">
        <f t="shared" si="23"/>
        <v>4</v>
      </c>
      <c r="AP12" s="6">
        <f t="shared" si="24"/>
        <v>11.5</v>
      </c>
      <c r="AQ12" s="6">
        <f t="shared" si="25"/>
        <v>4</v>
      </c>
      <c r="AR12" s="6">
        <f t="shared" si="26"/>
        <v>56.199999999999996</v>
      </c>
      <c r="AS12" s="6">
        <f t="shared" si="27"/>
        <v>4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IH12" s="1"/>
      <c r="II12" s="10"/>
      <c r="IJ12" s="10"/>
      <c r="IK12" s="10"/>
    </row>
    <row r="13" spans="1:245" ht="18">
      <c r="A13" s="190">
        <v>6</v>
      </c>
      <c r="B13" s="188" t="s">
        <v>160</v>
      </c>
      <c r="C13" s="191" t="s">
        <v>61</v>
      </c>
      <c r="D13" s="105">
        <v>13.5</v>
      </c>
      <c r="E13" s="15">
        <v>1.65</v>
      </c>
      <c r="F13" s="5">
        <f t="shared" si="0"/>
        <v>11.85</v>
      </c>
      <c r="G13" s="29">
        <f t="shared" si="1"/>
        <v>9</v>
      </c>
      <c r="H13" s="105">
        <v>13.5</v>
      </c>
      <c r="I13" s="15">
        <v>1.5</v>
      </c>
      <c r="J13" s="5">
        <f t="shared" si="2"/>
        <v>12</v>
      </c>
      <c r="K13" s="29">
        <f t="shared" si="3"/>
        <v>2</v>
      </c>
      <c r="L13" s="105">
        <v>13.5</v>
      </c>
      <c r="M13" s="15">
        <v>5.15</v>
      </c>
      <c r="N13" s="5">
        <f t="shared" si="4"/>
        <v>8.35</v>
      </c>
      <c r="O13" s="29">
        <f t="shared" si="5"/>
        <v>12</v>
      </c>
      <c r="P13" s="105">
        <v>13.5</v>
      </c>
      <c r="Q13" s="15">
        <v>3.45</v>
      </c>
      <c r="R13" s="5">
        <f t="shared" si="6"/>
        <v>10.05</v>
      </c>
      <c r="S13" s="29">
        <f t="shared" si="7"/>
        <v>8</v>
      </c>
      <c r="T13" s="39">
        <f t="shared" si="13"/>
        <v>42.25</v>
      </c>
      <c r="U13" s="29">
        <f t="shared" si="8"/>
        <v>10</v>
      </c>
      <c r="W13" s="30">
        <v>13</v>
      </c>
      <c r="X13" s="15">
        <v>3.9</v>
      </c>
      <c r="Y13" s="45">
        <f t="shared" si="9"/>
        <v>9.1</v>
      </c>
      <c r="Z13" s="160">
        <f t="shared" si="10"/>
        <v>12</v>
      </c>
      <c r="AA13" s="52"/>
      <c r="AB13" s="39">
        <f t="shared" si="11"/>
        <v>51.35</v>
      </c>
      <c r="AC13" s="29">
        <f t="shared" si="12"/>
        <v>11</v>
      </c>
      <c r="AD13" s="52"/>
      <c r="AE13" s="6">
        <v>5</v>
      </c>
      <c r="AF13" s="6">
        <f t="shared" si="14"/>
        <v>12.1</v>
      </c>
      <c r="AG13" s="6">
        <f t="shared" si="15"/>
        <v>5</v>
      </c>
      <c r="AH13" s="6">
        <f t="shared" si="16"/>
        <v>11.95</v>
      </c>
      <c r="AI13" s="6">
        <f t="shared" si="17"/>
        <v>3</v>
      </c>
      <c r="AJ13" s="6">
        <f t="shared" si="18"/>
        <v>10</v>
      </c>
      <c r="AK13" s="6">
        <f t="shared" si="19"/>
        <v>5</v>
      </c>
      <c r="AL13" s="6">
        <f t="shared" si="20"/>
        <v>10.4</v>
      </c>
      <c r="AM13" s="6">
        <f t="shared" si="21"/>
        <v>5</v>
      </c>
      <c r="AN13" s="6">
        <f t="shared" si="22"/>
        <v>44.3</v>
      </c>
      <c r="AO13" s="6">
        <f t="shared" si="23"/>
        <v>5</v>
      </c>
      <c r="AP13" s="6">
        <f t="shared" si="24"/>
        <v>11.2</v>
      </c>
      <c r="AQ13" s="6">
        <f t="shared" si="25"/>
        <v>5</v>
      </c>
      <c r="AR13" s="6">
        <f t="shared" si="26"/>
        <v>56.1</v>
      </c>
      <c r="AS13" s="6">
        <f t="shared" si="27"/>
        <v>5</v>
      </c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IH13" s="1"/>
      <c r="II13" s="10"/>
      <c r="IJ13" s="10"/>
      <c r="IK13" s="10"/>
    </row>
    <row r="14" spans="1:245" ht="18">
      <c r="A14" s="190">
        <v>7</v>
      </c>
      <c r="B14" s="188" t="s">
        <v>161</v>
      </c>
      <c r="C14" s="191" t="s">
        <v>90</v>
      </c>
      <c r="D14" s="105">
        <v>13.5</v>
      </c>
      <c r="E14" s="15">
        <v>1.05</v>
      </c>
      <c r="F14" s="5">
        <f t="shared" si="0"/>
        <v>12.45</v>
      </c>
      <c r="G14" s="29">
        <f t="shared" si="1"/>
        <v>2</v>
      </c>
      <c r="H14" s="105">
        <v>13.5</v>
      </c>
      <c r="I14" s="15">
        <v>1.55</v>
      </c>
      <c r="J14" s="5">
        <f t="shared" si="2"/>
        <v>11.95</v>
      </c>
      <c r="K14" s="29">
        <f t="shared" si="3"/>
        <v>3</v>
      </c>
      <c r="L14" s="105">
        <v>12.5</v>
      </c>
      <c r="M14" s="15">
        <v>3.8</v>
      </c>
      <c r="N14" s="5">
        <f t="shared" si="4"/>
        <v>8.7</v>
      </c>
      <c r="O14" s="29">
        <f t="shared" si="5"/>
        <v>11</v>
      </c>
      <c r="P14" s="105">
        <v>13.5</v>
      </c>
      <c r="Q14" s="15">
        <v>2.45</v>
      </c>
      <c r="R14" s="5">
        <f t="shared" si="6"/>
        <v>11.05</v>
      </c>
      <c r="S14" s="29">
        <f t="shared" si="7"/>
        <v>2</v>
      </c>
      <c r="T14" s="39">
        <f t="shared" si="13"/>
        <v>44.15</v>
      </c>
      <c r="U14" s="29">
        <f t="shared" si="8"/>
        <v>6</v>
      </c>
      <c r="W14" s="30">
        <v>13</v>
      </c>
      <c r="X14" s="15">
        <v>1.9</v>
      </c>
      <c r="Y14" s="45">
        <f t="shared" si="9"/>
        <v>11.1</v>
      </c>
      <c r="Z14" s="160">
        <f t="shared" si="10"/>
        <v>6</v>
      </c>
      <c r="AA14" s="52"/>
      <c r="AB14" s="39">
        <f t="shared" si="11"/>
        <v>55.25</v>
      </c>
      <c r="AC14" s="29">
        <f t="shared" si="12"/>
        <v>7</v>
      </c>
      <c r="AD14" s="52"/>
      <c r="AE14" s="6">
        <v>6</v>
      </c>
      <c r="AF14" s="6">
        <f t="shared" si="14"/>
        <v>12</v>
      </c>
      <c r="AG14" s="6">
        <f t="shared" si="15"/>
        <v>6</v>
      </c>
      <c r="AH14" s="6">
        <f t="shared" si="16"/>
        <v>11.85</v>
      </c>
      <c r="AI14" s="6">
        <f t="shared" si="17"/>
        <v>4</v>
      </c>
      <c r="AJ14" s="6">
        <f t="shared" si="18"/>
        <v>10</v>
      </c>
      <c r="AK14" s="6">
        <f t="shared" si="19"/>
        <v>5</v>
      </c>
      <c r="AL14" s="6">
        <f t="shared" si="20"/>
        <v>10.4</v>
      </c>
      <c r="AM14" s="6">
        <f t="shared" si="21"/>
        <v>5</v>
      </c>
      <c r="AN14" s="6">
        <f t="shared" si="22"/>
        <v>44.15</v>
      </c>
      <c r="AO14" s="6">
        <f t="shared" si="23"/>
        <v>6</v>
      </c>
      <c r="AP14" s="6">
        <f t="shared" si="24"/>
        <v>11.1</v>
      </c>
      <c r="AQ14" s="6">
        <f t="shared" si="25"/>
        <v>6</v>
      </c>
      <c r="AR14" s="6">
        <f t="shared" si="26"/>
        <v>55.3</v>
      </c>
      <c r="AS14" s="6">
        <f t="shared" si="27"/>
        <v>6</v>
      </c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IH14" s="1"/>
      <c r="II14" s="10"/>
      <c r="IJ14" s="10"/>
      <c r="IK14" s="10"/>
    </row>
    <row r="15" spans="1:245" ht="18">
      <c r="A15" s="190">
        <v>8</v>
      </c>
      <c r="B15" s="188" t="s">
        <v>122</v>
      </c>
      <c r="C15" s="191" t="s">
        <v>57</v>
      </c>
      <c r="D15" s="105">
        <v>13.5</v>
      </c>
      <c r="E15" s="15">
        <v>1.85</v>
      </c>
      <c r="F15" s="5">
        <f t="shared" si="0"/>
        <v>11.65</v>
      </c>
      <c r="G15" s="29">
        <f t="shared" si="1"/>
        <v>11</v>
      </c>
      <c r="H15" s="105">
        <v>13.5</v>
      </c>
      <c r="I15" s="15">
        <v>2.4</v>
      </c>
      <c r="J15" s="5">
        <f t="shared" si="2"/>
        <v>11.1</v>
      </c>
      <c r="K15" s="29">
        <f t="shared" si="3"/>
        <v>10</v>
      </c>
      <c r="L15" s="105">
        <v>13.5</v>
      </c>
      <c r="M15" s="15">
        <v>4.2</v>
      </c>
      <c r="N15" s="5">
        <f t="shared" si="4"/>
        <v>9.3</v>
      </c>
      <c r="O15" s="29">
        <f t="shared" si="5"/>
        <v>9</v>
      </c>
      <c r="P15" s="105">
        <v>13.5</v>
      </c>
      <c r="Q15" s="15">
        <v>3.1</v>
      </c>
      <c r="R15" s="5">
        <f t="shared" si="6"/>
        <v>10.4</v>
      </c>
      <c r="S15" s="29">
        <f t="shared" si="7"/>
        <v>5</v>
      </c>
      <c r="T15" s="39">
        <f t="shared" si="13"/>
        <v>42.45</v>
      </c>
      <c r="U15" s="29">
        <f t="shared" si="8"/>
        <v>9</v>
      </c>
      <c r="W15" s="30">
        <v>13</v>
      </c>
      <c r="X15" s="15">
        <v>1.5</v>
      </c>
      <c r="Y15" s="45">
        <f t="shared" si="9"/>
        <v>11.5</v>
      </c>
      <c r="Z15" s="160">
        <f t="shared" si="10"/>
        <v>4</v>
      </c>
      <c r="AA15" s="52"/>
      <c r="AB15" s="39">
        <f t="shared" si="11"/>
        <v>53.95</v>
      </c>
      <c r="AC15" s="29">
        <f t="shared" si="12"/>
        <v>10</v>
      </c>
      <c r="AD15" s="52"/>
      <c r="AE15" s="6">
        <v>7</v>
      </c>
      <c r="AF15" s="6">
        <f t="shared" si="14"/>
        <v>12</v>
      </c>
      <c r="AG15" s="6">
        <f t="shared" si="15"/>
        <v>6</v>
      </c>
      <c r="AH15" s="6">
        <f t="shared" si="16"/>
        <v>11.8</v>
      </c>
      <c r="AI15" s="6">
        <f t="shared" si="17"/>
        <v>5</v>
      </c>
      <c r="AJ15" s="6">
        <f t="shared" si="18"/>
        <v>9.85</v>
      </c>
      <c r="AK15" s="6">
        <f t="shared" si="19"/>
        <v>6</v>
      </c>
      <c r="AL15" s="6">
        <f t="shared" si="20"/>
        <v>10.4</v>
      </c>
      <c r="AM15" s="6">
        <f t="shared" si="21"/>
        <v>5</v>
      </c>
      <c r="AN15" s="6">
        <f t="shared" si="22"/>
        <v>44.1</v>
      </c>
      <c r="AO15" s="6">
        <f t="shared" si="23"/>
        <v>7</v>
      </c>
      <c r="AP15" s="6">
        <f t="shared" si="24"/>
        <v>10.65</v>
      </c>
      <c r="AQ15" s="6">
        <f t="shared" si="25"/>
        <v>7</v>
      </c>
      <c r="AR15" s="6">
        <f t="shared" si="26"/>
        <v>55.25</v>
      </c>
      <c r="AS15" s="6">
        <f t="shared" si="27"/>
        <v>7</v>
      </c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IH15" s="1"/>
      <c r="II15" s="10"/>
      <c r="IJ15" s="10"/>
      <c r="IK15" s="10"/>
    </row>
    <row r="16" spans="1:245" ht="18">
      <c r="A16" s="190">
        <v>10</v>
      </c>
      <c r="B16" s="188" t="s">
        <v>104</v>
      </c>
      <c r="C16" s="191" t="s">
        <v>76</v>
      </c>
      <c r="D16" s="105">
        <v>13.5</v>
      </c>
      <c r="E16" s="15">
        <v>1.85</v>
      </c>
      <c r="F16" s="5">
        <f t="shared" si="0"/>
        <v>11.65</v>
      </c>
      <c r="G16" s="29">
        <f t="shared" si="1"/>
        <v>11</v>
      </c>
      <c r="H16" s="105">
        <v>13.5</v>
      </c>
      <c r="I16" s="15">
        <v>2</v>
      </c>
      <c r="J16" s="5">
        <f t="shared" si="2"/>
        <v>11.5</v>
      </c>
      <c r="K16" s="29">
        <f t="shared" si="3"/>
        <v>9</v>
      </c>
      <c r="L16" s="105">
        <v>13.5</v>
      </c>
      <c r="M16" s="15">
        <v>3.9</v>
      </c>
      <c r="N16" s="5">
        <f t="shared" si="4"/>
        <v>9.6</v>
      </c>
      <c r="O16" s="29">
        <f t="shared" si="5"/>
        <v>7</v>
      </c>
      <c r="P16" s="105">
        <v>13</v>
      </c>
      <c r="Q16" s="15">
        <v>3.6</v>
      </c>
      <c r="R16" s="5">
        <f t="shared" si="6"/>
        <v>9.4</v>
      </c>
      <c r="S16" s="29">
        <f t="shared" si="7"/>
        <v>9</v>
      </c>
      <c r="T16" s="39">
        <f t="shared" si="13"/>
        <v>42.15</v>
      </c>
      <c r="U16" s="29">
        <f t="shared" si="8"/>
        <v>11</v>
      </c>
      <c r="W16" s="30">
        <v>12</v>
      </c>
      <c r="X16" s="15">
        <v>3.25</v>
      </c>
      <c r="Y16" s="45">
        <f t="shared" si="9"/>
        <v>8.75</v>
      </c>
      <c r="Z16" s="160">
        <f t="shared" si="10"/>
        <v>13</v>
      </c>
      <c r="AA16" s="52"/>
      <c r="AB16" s="39">
        <f t="shared" si="11"/>
        <v>50.9</v>
      </c>
      <c r="AC16" s="29">
        <f t="shared" si="12"/>
        <v>12</v>
      </c>
      <c r="AD16" s="52"/>
      <c r="AE16" s="6">
        <v>8</v>
      </c>
      <c r="AF16" s="6">
        <f t="shared" si="14"/>
        <v>11.95</v>
      </c>
      <c r="AG16" s="6">
        <f t="shared" si="15"/>
        <v>7</v>
      </c>
      <c r="AH16" s="6">
        <f t="shared" si="16"/>
        <v>11.75</v>
      </c>
      <c r="AI16" s="6">
        <f t="shared" si="17"/>
        <v>6</v>
      </c>
      <c r="AJ16" s="6">
        <f t="shared" si="18"/>
        <v>9.6</v>
      </c>
      <c r="AK16" s="6">
        <f t="shared" si="19"/>
        <v>7</v>
      </c>
      <c r="AL16" s="6">
        <f t="shared" si="20"/>
        <v>10.4</v>
      </c>
      <c r="AM16" s="6">
        <f t="shared" si="21"/>
        <v>5</v>
      </c>
      <c r="AN16" s="6">
        <f t="shared" si="22"/>
        <v>44.099999999999994</v>
      </c>
      <c r="AO16" s="6">
        <f t="shared" si="23"/>
        <v>7</v>
      </c>
      <c r="AP16" s="6">
        <f t="shared" si="24"/>
        <v>10.4</v>
      </c>
      <c r="AQ16" s="6">
        <f t="shared" si="25"/>
        <v>8</v>
      </c>
      <c r="AR16" s="6">
        <f t="shared" si="26"/>
        <v>54.45</v>
      </c>
      <c r="AS16" s="6">
        <f t="shared" si="27"/>
        <v>8</v>
      </c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IH16" s="1"/>
      <c r="II16" s="10"/>
      <c r="IJ16" s="10"/>
      <c r="IK16" s="10"/>
    </row>
    <row r="17" spans="1:245" ht="18">
      <c r="A17" s="190">
        <v>11</v>
      </c>
      <c r="B17" s="188" t="s">
        <v>80</v>
      </c>
      <c r="C17" s="191" t="s">
        <v>76</v>
      </c>
      <c r="D17" s="105">
        <v>13.5</v>
      </c>
      <c r="E17" s="15">
        <v>1.4</v>
      </c>
      <c r="F17" s="5">
        <f t="shared" si="0"/>
        <v>12.1</v>
      </c>
      <c r="G17" s="29">
        <f t="shared" si="1"/>
        <v>5</v>
      </c>
      <c r="H17" s="105">
        <v>13.5</v>
      </c>
      <c r="I17" s="15">
        <v>1.85</v>
      </c>
      <c r="J17" s="5">
        <f t="shared" si="2"/>
        <v>11.65</v>
      </c>
      <c r="K17" s="29">
        <f t="shared" si="3"/>
        <v>8</v>
      </c>
      <c r="L17" s="105">
        <v>13.5</v>
      </c>
      <c r="M17" s="15">
        <v>2.85</v>
      </c>
      <c r="N17" s="5">
        <f t="shared" si="4"/>
        <v>10.65</v>
      </c>
      <c r="O17" s="29">
        <f t="shared" si="5"/>
        <v>4</v>
      </c>
      <c r="P17" s="105">
        <v>13.5</v>
      </c>
      <c r="Q17" s="15">
        <v>3</v>
      </c>
      <c r="R17" s="5">
        <f t="shared" si="6"/>
        <v>10.5</v>
      </c>
      <c r="S17" s="29">
        <f t="shared" si="7"/>
        <v>4</v>
      </c>
      <c r="T17" s="39">
        <f t="shared" si="13"/>
        <v>44.9</v>
      </c>
      <c r="U17" s="29">
        <f t="shared" si="8"/>
        <v>4</v>
      </c>
      <c r="W17" s="30">
        <v>13.5</v>
      </c>
      <c r="X17" s="15">
        <v>3.1</v>
      </c>
      <c r="Y17" s="45">
        <f t="shared" si="9"/>
        <v>10.4</v>
      </c>
      <c r="Z17" s="160">
        <f t="shared" si="10"/>
        <v>8</v>
      </c>
      <c r="AA17" s="52"/>
      <c r="AB17" s="39">
        <f t="shared" si="11"/>
        <v>55.3</v>
      </c>
      <c r="AC17" s="29">
        <f t="shared" si="12"/>
        <v>6</v>
      </c>
      <c r="AD17" s="52"/>
      <c r="AE17" s="6">
        <v>9</v>
      </c>
      <c r="AF17" s="6">
        <f t="shared" si="14"/>
        <v>11.9</v>
      </c>
      <c r="AG17" s="6">
        <f t="shared" si="15"/>
        <v>8</v>
      </c>
      <c r="AH17" s="6">
        <f t="shared" si="16"/>
        <v>11.7</v>
      </c>
      <c r="AI17" s="6">
        <f t="shared" si="17"/>
        <v>7</v>
      </c>
      <c r="AJ17" s="6">
        <f t="shared" si="18"/>
        <v>9.4</v>
      </c>
      <c r="AK17" s="6">
        <f t="shared" si="19"/>
        <v>8</v>
      </c>
      <c r="AL17" s="6">
        <f t="shared" si="20"/>
        <v>10.3</v>
      </c>
      <c r="AM17" s="6">
        <f t="shared" si="21"/>
        <v>6</v>
      </c>
      <c r="AN17" s="6">
        <f t="shared" si="22"/>
        <v>43.8</v>
      </c>
      <c r="AO17" s="6">
        <f t="shared" si="23"/>
        <v>8</v>
      </c>
      <c r="AP17" s="6">
        <f t="shared" si="24"/>
        <v>10.35</v>
      </c>
      <c r="AQ17" s="6">
        <f t="shared" si="25"/>
        <v>9</v>
      </c>
      <c r="AR17" s="6">
        <f t="shared" si="26"/>
        <v>54</v>
      </c>
      <c r="AS17" s="6">
        <f t="shared" si="27"/>
        <v>9</v>
      </c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IH17" s="1"/>
      <c r="II17" s="10"/>
      <c r="IJ17" s="10"/>
      <c r="IK17" s="10"/>
    </row>
    <row r="18" spans="1:245" ht="18">
      <c r="A18" s="190">
        <v>12</v>
      </c>
      <c r="B18" s="188" t="s">
        <v>162</v>
      </c>
      <c r="C18" s="191" t="s">
        <v>76</v>
      </c>
      <c r="D18" s="105">
        <v>13.5</v>
      </c>
      <c r="E18" s="15">
        <v>1.85</v>
      </c>
      <c r="F18" s="5">
        <f t="shared" si="0"/>
        <v>11.65</v>
      </c>
      <c r="G18" s="29">
        <f t="shared" si="1"/>
        <v>11</v>
      </c>
      <c r="H18" s="105">
        <v>13.5</v>
      </c>
      <c r="I18" s="15">
        <v>1.7</v>
      </c>
      <c r="J18" s="5">
        <f t="shared" si="2"/>
        <v>11.8</v>
      </c>
      <c r="K18" s="29">
        <f t="shared" si="3"/>
        <v>5</v>
      </c>
      <c r="L18" s="105">
        <v>13.5</v>
      </c>
      <c r="M18" s="15">
        <v>2.2</v>
      </c>
      <c r="N18" s="5">
        <f t="shared" si="4"/>
        <v>11.3</v>
      </c>
      <c r="O18" s="29">
        <f t="shared" si="5"/>
        <v>2</v>
      </c>
      <c r="P18" s="105">
        <v>13.5</v>
      </c>
      <c r="Q18" s="15">
        <v>3.2</v>
      </c>
      <c r="R18" s="5">
        <f t="shared" si="6"/>
        <v>10.3</v>
      </c>
      <c r="S18" s="29">
        <f t="shared" si="7"/>
        <v>6</v>
      </c>
      <c r="T18" s="39">
        <f t="shared" si="13"/>
        <v>45.050000000000004</v>
      </c>
      <c r="U18" s="29">
        <f t="shared" si="8"/>
        <v>3</v>
      </c>
      <c r="W18" s="30">
        <v>13.5</v>
      </c>
      <c r="X18" s="15">
        <v>0.5</v>
      </c>
      <c r="Y18" s="45">
        <f t="shared" si="9"/>
        <v>13</v>
      </c>
      <c r="Z18" s="160">
        <f t="shared" si="10"/>
        <v>1</v>
      </c>
      <c r="AA18" s="52"/>
      <c r="AB18" s="39">
        <f t="shared" si="11"/>
        <v>58.050000000000004</v>
      </c>
      <c r="AC18" s="29">
        <f t="shared" si="12"/>
        <v>2</v>
      </c>
      <c r="AD18" s="52"/>
      <c r="AE18" s="6">
        <v>10</v>
      </c>
      <c r="AF18" s="6">
        <f t="shared" si="14"/>
        <v>11.85</v>
      </c>
      <c r="AG18" s="6">
        <f t="shared" si="15"/>
        <v>9</v>
      </c>
      <c r="AH18" s="6">
        <f t="shared" si="16"/>
        <v>11.65</v>
      </c>
      <c r="AI18" s="6">
        <f t="shared" si="17"/>
        <v>8</v>
      </c>
      <c r="AJ18" s="6">
        <f t="shared" si="18"/>
        <v>9.3</v>
      </c>
      <c r="AK18" s="6">
        <f t="shared" si="19"/>
        <v>9</v>
      </c>
      <c r="AL18" s="6">
        <f t="shared" si="20"/>
        <v>10.3</v>
      </c>
      <c r="AM18" s="6">
        <f t="shared" si="21"/>
        <v>6</v>
      </c>
      <c r="AN18" s="6">
        <f t="shared" si="22"/>
        <v>42.45</v>
      </c>
      <c r="AO18" s="6">
        <f t="shared" si="23"/>
        <v>9</v>
      </c>
      <c r="AP18" s="6">
        <f t="shared" si="24"/>
        <v>10.2</v>
      </c>
      <c r="AQ18" s="6">
        <f t="shared" si="25"/>
        <v>10</v>
      </c>
      <c r="AR18" s="6">
        <f t="shared" si="26"/>
        <v>53.95</v>
      </c>
      <c r="AS18" s="6">
        <f t="shared" si="27"/>
        <v>10</v>
      </c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IH18" s="1"/>
      <c r="II18" s="10"/>
      <c r="IJ18" s="10"/>
      <c r="IK18" s="10"/>
    </row>
    <row r="19" spans="1:245" ht="18">
      <c r="A19" s="190">
        <v>13</v>
      </c>
      <c r="B19" s="188" t="s">
        <v>129</v>
      </c>
      <c r="C19" s="191" t="s">
        <v>76</v>
      </c>
      <c r="D19" s="105">
        <v>13.5</v>
      </c>
      <c r="E19" s="15">
        <v>1.75</v>
      </c>
      <c r="F19" s="5">
        <f t="shared" si="0"/>
        <v>11.75</v>
      </c>
      <c r="G19" s="29">
        <f t="shared" si="1"/>
        <v>10</v>
      </c>
      <c r="H19" s="105">
        <v>13.5</v>
      </c>
      <c r="I19" s="15">
        <v>1.5</v>
      </c>
      <c r="J19" s="5">
        <f t="shared" si="2"/>
        <v>12</v>
      </c>
      <c r="K19" s="29">
        <f t="shared" si="3"/>
        <v>2</v>
      </c>
      <c r="L19" s="105">
        <v>13.5</v>
      </c>
      <c r="M19" s="15">
        <v>4.1</v>
      </c>
      <c r="N19" s="5">
        <f t="shared" si="4"/>
        <v>9.4</v>
      </c>
      <c r="O19" s="29">
        <f t="shared" si="5"/>
        <v>8</v>
      </c>
      <c r="P19" s="105">
        <v>13.5</v>
      </c>
      <c r="Q19" s="15">
        <v>2.55</v>
      </c>
      <c r="R19" s="5">
        <f t="shared" si="6"/>
        <v>10.95</v>
      </c>
      <c r="S19" s="29">
        <f t="shared" si="7"/>
        <v>3</v>
      </c>
      <c r="T19" s="39">
        <f t="shared" si="13"/>
        <v>44.1</v>
      </c>
      <c r="U19" s="29">
        <f t="shared" si="8"/>
        <v>7</v>
      </c>
      <c r="W19" s="30">
        <v>13</v>
      </c>
      <c r="X19" s="15">
        <v>2.65</v>
      </c>
      <c r="Y19" s="45">
        <f t="shared" si="9"/>
        <v>10.35</v>
      </c>
      <c r="Z19" s="160">
        <f t="shared" si="10"/>
        <v>9</v>
      </c>
      <c r="AA19" s="52"/>
      <c r="AB19" s="39">
        <f t="shared" si="11"/>
        <v>54.45</v>
      </c>
      <c r="AC19" s="29">
        <f t="shared" si="12"/>
        <v>8</v>
      </c>
      <c r="AD19" s="125"/>
      <c r="AE19" s="6">
        <v>11</v>
      </c>
      <c r="AF19" s="6">
        <f t="shared" si="14"/>
        <v>11.75</v>
      </c>
      <c r="AG19" s="6">
        <f t="shared" si="15"/>
        <v>10</v>
      </c>
      <c r="AH19" s="6">
        <f t="shared" si="16"/>
        <v>11.5</v>
      </c>
      <c r="AI19" s="6">
        <f t="shared" si="17"/>
        <v>9</v>
      </c>
      <c r="AJ19" s="6">
        <f t="shared" si="18"/>
        <v>9.2</v>
      </c>
      <c r="AK19" s="6">
        <f t="shared" si="19"/>
        <v>10</v>
      </c>
      <c r="AL19" s="6">
        <f t="shared" si="20"/>
        <v>10.15</v>
      </c>
      <c r="AM19" s="6">
        <f t="shared" si="21"/>
        <v>7</v>
      </c>
      <c r="AN19" s="6">
        <f t="shared" si="22"/>
        <v>42.25</v>
      </c>
      <c r="AO19" s="6">
        <f t="shared" si="23"/>
        <v>10</v>
      </c>
      <c r="AP19" s="6">
        <f t="shared" si="24"/>
        <v>10</v>
      </c>
      <c r="AQ19" s="6">
        <f t="shared" si="25"/>
        <v>11</v>
      </c>
      <c r="AR19" s="6">
        <f t="shared" si="26"/>
        <v>51.35</v>
      </c>
      <c r="AS19" s="6">
        <f t="shared" si="27"/>
        <v>11</v>
      </c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IH19" s="1"/>
      <c r="II19" s="10"/>
      <c r="IJ19" s="10"/>
      <c r="IK19" s="10"/>
    </row>
    <row r="20" spans="1:242" s="3" customFormat="1" ht="18">
      <c r="A20" s="190">
        <v>14</v>
      </c>
      <c r="B20" s="188" t="s">
        <v>77</v>
      </c>
      <c r="C20" s="191" t="s">
        <v>76</v>
      </c>
      <c r="D20" s="105">
        <v>13.5</v>
      </c>
      <c r="E20" s="15">
        <v>0.95</v>
      </c>
      <c r="F20" s="5">
        <f t="shared" si="0"/>
        <v>12.55</v>
      </c>
      <c r="G20" s="29">
        <f t="shared" si="1"/>
        <v>1</v>
      </c>
      <c r="H20" s="105">
        <v>13.5</v>
      </c>
      <c r="I20" s="15">
        <v>1.35</v>
      </c>
      <c r="J20" s="5">
        <f t="shared" si="2"/>
        <v>12.15</v>
      </c>
      <c r="K20" s="29">
        <f t="shared" si="3"/>
        <v>1</v>
      </c>
      <c r="L20" s="105">
        <v>13.5</v>
      </c>
      <c r="M20" s="15">
        <v>1.45</v>
      </c>
      <c r="N20" s="5">
        <f t="shared" si="4"/>
        <v>12.05</v>
      </c>
      <c r="O20" s="29">
        <f t="shared" si="5"/>
        <v>1</v>
      </c>
      <c r="P20" s="105">
        <v>13.5</v>
      </c>
      <c r="Q20" s="15">
        <v>2.25</v>
      </c>
      <c r="R20" s="5">
        <f t="shared" si="6"/>
        <v>11.25</v>
      </c>
      <c r="S20" s="29">
        <f t="shared" si="7"/>
        <v>1</v>
      </c>
      <c r="T20" s="39">
        <f t="shared" si="13"/>
        <v>48</v>
      </c>
      <c r="U20" s="29">
        <f t="shared" si="8"/>
        <v>1</v>
      </c>
      <c r="W20" s="30">
        <v>13</v>
      </c>
      <c r="X20" s="15">
        <v>1.8</v>
      </c>
      <c r="Y20" s="45">
        <f t="shared" si="9"/>
        <v>11.2</v>
      </c>
      <c r="Z20" s="160">
        <f t="shared" si="10"/>
        <v>5</v>
      </c>
      <c r="AA20" s="52"/>
      <c r="AB20" s="39">
        <f t="shared" si="11"/>
        <v>59.2</v>
      </c>
      <c r="AC20" s="29">
        <f t="shared" si="12"/>
        <v>1</v>
      </c>
      <c r="AD20" s="125"/>
      <c r="AE20" s="6">
        <v>12</v>
      </c>
      <c r="AF20" s="6">
        <f t="shared" si="14"/>
        <v>11.65</v>
      </c>
      <c r="AG20" s="6">
        <f t="shared" si="15"/>
        <v>11</v>
      </c>
      <c r="AH20" s="6">
        <f t="shared" si="16"/>
        <v>11.1</v>
      </c>
      <c r="AI20" s="6">
        <f t="shared" si="17"/>
        <v>10</v>
      </c>
      <c r="AJ20" s="6">
        <f t="shared" si="18"/>
        <v>8.7</v>
      </c>
      <c r="AK20" s="6">
        <f t="shared" si="19"/>
        <v>11</v>
      </c>
      <c r="AL20" s="6">
        <f t="shared" si="20"/>
        <v>10.05</v>
      </c>
      <c r="AM20" s="6">
        <f t="shared" si="21"/>
        <v>8</v>
      </c>
      <c r="AN20" s="6">
        <f t="shared" si="22"/>
        <v>42.15</v>
      </c>
      <c r="AO20" s="6">
        <f t="shared" si="23"/>
        <v>11</v>
      </c>
      <c r="AP20" s="6">
        <f t="shared" si="24"/>
        <v>10</v>
      </c>
      <c r="AQ20" s="6">
        <f t="shared" si="25"/>
        <v>11</v>
      </c>
      <c r="AR20" s="6">
        <f t="shared" si="26"/>
        <v>50.9</v>
      </c>
      <c r="AS20" s="6">
        <f t="shared" si="27"/>
        <v>12</v>
      </c>
      <c r="AT20" s="2"/>
      <c r="AU20" s="8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IH20" s="1"/>
    </row>
    <row r="21" spans="1:242" s="3" customFormat="1" ht="18">
      <c r="A21" s="190">
        <v>15</v>
      </c>
      <c r="B21" s="188" t="s">
        <v>123</v>
      </c>
      <c r="C21" s="191" t="s">
        <v>286</v>
      </c>
      <c r="D21" s="113">
        <v>13.5</v>
      </c>
      <c r="E21" s="74">
        <v>1.5</v>
      </c>
      <c r="F21" s="75">
        <f t="shared" si="0"/>
        <v>12</v>
      </c>
      <c r="G21" s="76">
        <f t="shared" si="1"/>
        <v>6</v>
      </c>
      <c r="H21" s="113">
        <v>13.5</v>
      </c>
      <c r="I21" s="74">
        <v>3.75</v>
      </c>
      <c r="J21" s="5">
        <f>H21-I21</f>
        <v>9.75</v>
      </c>
      <c r="K21" s="29">
        <f t="shared" si="3"/>
        <v>12</v>
      </c>
      <c r="L21" s="113">
        <v>12.5</v>
      </c>
      <c r="M21" s="74">
        <v>6.85</v>
      </c>
      <c r="N21" s="5">
        <f>L21-M21</f>
        <v>5.65</v>
      </c>
      <c r="O21" s="29">
        <f t="shared" si="5"/>
        <v>13</v>
      </c>
      <c r="P21" s="113">
        <v>13.5</v>
      </c>
      <c r="Q21" s="74">
        <v>3.1</v>
      </c>
      <c r="R21" s="5">
        <f>P21-Q21</f>
        <v>10.4</v>
      </c>
      <c r="S21" s="29">
        <f t="shared" si="7"/>
        <v>5</v>
      </c>
      <c r="T21" s="39">
        <f>R21+N21+J21+F21</f>
        <v>37.8</v>
      </c>
      <c r="U21" s="29">
        <f t="shared" si="8"/>
        <v>13</v>
      </c>
      <c r="W21" s="73">
        <v>12</v>
      </c>
      <c r="X21" s="74">
        <v>2</v>
      </c>
      <c r="Y21" s="45">
        <f>W21-X21</f>
        <v>10</v>
      </c>
      <c r="Z21" s="160">
        <f t="shared" si="10"/>
        <v>11</v>
      </c>
      <c r="AA21" s="52"/>
      <c r="AB21" s="39">
        <f>T21+Y21</f>
        <v>47.8</v>
      </c>
      <c r="AC21" s="29">
        <f t="shared" si="12"/>
        <v>14</v>
      </c>
      <c r="AD21" s="125"/>
      <c r="AE21" s="6">
        <v>13</v>
      </c>
      <c r="AF21" s="6">
        <f t="shared" si="14"/>
        <v>11.65</v>
      </c>
      <c r="AG21" s="6">
        <f t="shared" si="15"/>
        <v>11</v>
      </c>
      <c r="AH21" s="6">
        <f t="shared" si="16"/>
        <v>10.15</v>
      </c>
      <c r="AI21" s="6">
        <f t="shared" si="17"/>
        <v>11</v>
      </c>
      <c r="AJ21" s="6">
        <f t="shared" si="18"/>
        <v>8.35</v>
      </c>
      <c r="AK21" s="6">
        <f t="shared" si="19"/>
        <v>12</v>
      </c>
      <c r="AL21" s="6">
        <f t="shared" si="20"/>
        <v>9.4</v>
      </c>
      <c r="AM21" s="6">
        <f t="shared" si="21"/>
        <v>9</v>
      </c>
      <c r="AN21" s="6">
        <f t="shared" si="22"/>
        <v>40.35</v>
      </c>
      <c r="AO21" s="6">
        <f t="shared" si="23"/>
        <v>12</v>
      </c>
      <c r="AP21" s="6">
        <f t="shared" si="24"/>
        <v>9.1</v>
      </c>
      <c r="AQ21" s="6">
        <f t="shared" si="25"/>
        <v>12</v>
      </c>
      <c r="AR21" s="6">
        <f t="shared" si="26"/>
        <v>50.35</v>
      </c>
      <c r="AS21" s="6">
        <f t="shared" si="27"/>
        <v>13</v>
      </c>
      <c r="AT21" s="2"/>
      <c r="AU21" s="8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IH21" s="1"/>
    </row>
    <row r="22" spans="1:242" s="3" customFormat="1" ht="18">
      <c r="A22" s="190">
        <v>16</v>
      </c>
      <c r="B22" s="188" t="s">
        <v>287</v>
      </c>
      <c r="C22" s="191" t="s">
        <v>183</v>
      </c>
      <c r="D22" s="113">
        <v>13.5</v>
      </c>
      <c r="E22" s="74">
        <v>1.55</v>
      </c>
      <c r="F22" s="75">
        <f>D22-E22</f>
        <v>11.95</v>
      </c>
      <c r="G22" s="76">
        <f t="shared" si="1"/>
        <v>7</v>
      </c>
      <c r="H22" s="113">
        <v>13.5</v>
      </c>
      <c r="I22" s="74">
        <v>1.65</v>
      </c>
      <c r="J22" s="5">
        <f>H22-I22</f>
        <v>11.85</v>
      </c>
      <c r="K22" s="29">
        <f t="shared" si="3"/>
        <v>4</v>
      </c>
      <c r="L22" s="113">
        <v>13</v>
      </c>
      <c r="M22" s="74">
        <v>3.15</v>
      </c>
      <c r="N22" s="5">
        <f>L22-M22</f>
        <v>9.85</v>
      </c>
      <c r="O22" s="29">
        <f t="shared" si="5"/>
        <v>6</v>
      </c>
      <c r="P22" s="113">
        <v>13.5</v>
      </c>
      <c r="Q22" s="74">
        <v>3.35</v>
      </c>
      <c r="R22" s="5">
        <f>P22-Q22</f>
        <v>10.15</v>
      </c>
      <c r="S22" s="29">
        <f t="shared" si="7"/>
        <v>7</v>
      </c>
      <c r="T22" s="39">
        <f>R22+N22+J22+F22</f>
        <v>43.8</v>
      </c>
      <c r="U22" s="29">
        <f t="shared" si="8"/>
        <v>8</v>
      </c>
      <c r="W22" s="73">
        <v>12.5</v>
      </c>
      <c r="X22" s="74">
        <v>2.3</v>
      </c>
      <c r="Y22" s="45">
        <f>W22-X22</f>
        <v>10.2</v>
      </c>
      <c r="Z22" s="160">
        <f t="shared" si="10"/>
        <v>10</v>
      </c>
      <c r="AA22" s="52"/>
      <c r="AB22" s="39">
        <f>T22+Y22</f>
        <v>54</v>
      </c>
      <c r="AC22" s="29">
        <f t="shared" si="12"/>
        <v>9</v>
      </c>
      <c r="AD22" s="125"/>
      <c r="AE22" s="6">
        <v>14</v>
      </c>
      <c r="AF22" s="6">
        <f t="shared" si="14"/>
        <v>11.65</v>
      </c>
      <c r="AG22" s="6">
        <f t="shared" si="15"/>
        <v>11</v>
      </c>
      <c r="AH22" s="6">
        <f t="shared" si="16"/>
        <v>9.75</v>
      </c>
      <c r="AI22" s="6">
        <f t="shared" si="17"/>
        <v>12</v>
      </c>
      <c r="AJ22" s="6">
        <f t="shared" si="18"/>
        <v>5.65</v>
      </c>
      <c r="AK22" s="6">
        <f t="shared" si="19"/>
        <v>13</v>
      </c>
      <c r="AL22" s="6">
        <f t="shared" si="20"/>
        <v>8.65</v>
      </c>
      <c r="AM22" s="6">
        <f t="shared" si="21"/>
        <v>10</v>
      </c>
      <c r="AN22" s="6">
        <f t="shared" si="22"/>
        <v>37.8</v>
      </c>
      <c r="AO22" s="6">
        <f t="shared" si="23"/>
        <v>13</v>
      </c>
      <c r="AP22" s="6">
        <f t="shared" si="24"/>
        <v>8.75</v>
      </c>
      <c r="AQ22" s="6">
        <f t="shared" si="25"/>
        <v>13</v>
      </c>
      <c r="AR22" s="6">
        <f t="shared" si="26"/>
        <v>47.8</v>
      </c>
      <c r="AS22" s="6">
        <f t="shared" si="27"/>
        <v>14</v>
      </c>
      <c r="AT22" s="2"/>
      <c r="AU22" s="8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IH22" s="1"/>
    </row>
    <row r="23" spans="1:245" ht="18.75" thickBot="1">
      <c r="A23" s="192" t="s">
        <v>7</v>
      </c>
      <c r="B23" s="193" t="s">
        <v>7</v>
      </c>
      <c r="C23" s="194" t="s">
        <v>7</v>
      </c>
      <c r="D23" s="106">
        <v>0</v>
      </c>
      <c r="E23" s="32">
        <v>0</v>
      </c>
      <c r="F23" s="33">
        <f>D23-E23</f>
        <v>0</v>
      </c>
      <c r="G23" s="34">
        <f t="shared" si="1"/>
        <v>12</v>
      </c>
      <c r="H23" s="106">
        <v>0</v>
      </c>
      <c r="I23" s="32">
        <v>0</v>
      </c>
      <c r="J23" s="33">
        <f>H23-I23</f>
        <v>0</v>
      </c>
      <c r="K23" s="34">
        <f t="shared" si="3"/>
        <v>13</v>
      </c>
      <c r="L23" s="106">
        <v>0</v>
      </c>
      <c r="M23" s="32">
        <v>0</v>
      </c>
      <c r="N23" s="33">
        <f>L23-M23</f>
        <v>0</v>
      </c>
      <c r="O23" s="34">
        <f t="shared" si="5"/>
        <v>14</v>
      </c>
      <c r="P23" s="106">
        <v>0</v>
      </c>
      <c r="Q23" s="32">
        <v>0</v>
      </c>
      <c r="R23" s="33">
        <f>P23-Q23</f>
        <v>0</v>
      </c>
      <c r="S23" s="34">
        <f t="shared" si="7"/>
        <v>11</v>
      </c>
      <c r="T23" s="40">
        <f>R23+N23+J23+F23</f>
        <v>0</v>
      </c>
      <c r="U23" s="34">
        <f t="shared" si="8"/>
        <v>14</v>
      </c>
      <c r="W23" s="31">
        <v>0</v>
      </c>
      <c r="X23" s="32">
        <v>0</v>
      </c>
      <c r="Y23" s="46">
        <f>W23-X23</f>
        <v>0</v>
      </c>
      <c r="Z23" s="161">
        <f t="shared" si="10"/>
        <v>14</v>
      </c>
      <c r="AA23" s="52"/>
      <c r="AB23" s="40">
        <f>T23+Y23</f>
        <v>0</v>
      </c>
      <c r="AC23" s="34">
        <f t="shared" si="12"/>
        <v>15</v>
      </c>
      <c r="AD23" s="52"/>
      <c r="AE23" s="6">
        <v>15</v>
      </c>
      <c r="AF23" s="6">
        <f t="shared" si="14"/>
        <v>0</v>
      </c>
      <c r="AG23" s="6">
        <f t="shared" si="15"/>
        <v>12</v>
      </c>
      <c r="AH23" s="6">
        <f t="shared" si="16"/>
        <v>0</v>
      </c>
      <c r="AI23" s="6">
        <f t="shared" si="17"/>
        <v>13</v>
      </c>
      <c r="AJ23" s="6">
        <f t="shared" si="18"/>
        <v>0</v>
      </c>
      <c r="AK23" s="6">
        <f t="shared" si="19"/>
        <v>14</v>
      </c>
      <c r="AL23" s="6">
        <f t="shared" si="20"/>
        <v>0</v>
      </c>
      <c r="AM23" s="6">
        <f t="shared" si="21"/>
        <v>11</v>
      </c>
      <c r="AN23" s="6">
        <f t="shared" si="22"/>
        <v>0</v>
      </c>
      <c r="AO23" s="6">
        <f t="shared" si="23"/>
        <v>14</v>
      </c>
      <c r="AP23" s="6">
        <f t="shared" si="24"/>
        <v>0</v>
      </c>
      <c r="AQ23" s="6">
        <f t="shared" si="25"/>
        <v>14</v>
      </c>
      <c r="AR23" s="6">
        <f t="shared" si="26"/>
        <v>0</v>
      </c>
      <c r="AS23" s="6">
        <f t="shared" si="27"/>
        <v>15</v>
      </c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IH23" s="1"/>
      <c r="II23" s="10"/>
      <c r="IJ23" s="10"/>
      <c r="IK23" s="10"/>
    </row>
    <row r="25" ht="20.25">
      <c r="A25" s="150" t="s">
        <v>92</v>
      </c>
    </row>
    <row r="26" spans="4:6" ht="18">
      <c r="D26" s="16" t="s">
        <v>83</v>
      </c>
      <c r="E26" s="16" t="s">
        <v>84</v>
      </c>
      <c r="F26" s="4" t="s">
        <v>5</v>
      </c>
    </row>
    <row r="27" spans="1:6" ht="18">
      <c r="A27" s="190">
        <v>10</v>
      </c>
      <c r="B27" s="188" t="s">
        <v>104</v>
      </c>
      <c r="C27" s="191" t="s">
        <v>76</v>
      </c>
      <c r="D27" s="105">
        <v>12</v>
      </c>
      <c r="E27" s="15">
        <v>2.75</v>
      </c>
      <c r="F27" s="5">
        <f aca="true" t="shared" si="28" ref="F27:F32">D27-E27</f>
        <v>9.25</v>
      </c>
    </row>
    <row r="28" spans="1:6" ht="18">
      <c r="A28" s="128"/>
      <c r="B28" s="131"/>
      <c r="C28" s="128"/>
      <c r="D28" s="105">
        <v>0</v>
      </c>
      <c r="E28" s="15">
        <v>0</v>
      </c>
      <c r="F28" s="5">
        <f t="shared" si="28"/>
        <v>0</v>
      </c>
    </row>
    <row r="29" spans="1:6" ht="18">
      <c r="A29" s="128"/>
      <c r="B29" s="131"/>
      <c r="C29" s="128"/>
      <c r="D29" s="105">
        <v>0</v>
      </c>
      <c r="E29" s="15">
        <v>0</v>
      </c>
      <c r="F29" s="5">
        <f t="shared" si="28"/>
        <v>0</v>
      </c>
    </row>
    <row r="30" spans="1:6" ht="18">
      <c r="A30" s="128"/>
      <c r="B30" s="131"/>
      <c r="C30" s="128"/>
      <c r="D30" s="105">
        <v>0</v>
      </c>
      <c r="E30" s="15">
        <v>0</v>
      </c>
      <c r="F30" s="5">
        <f t="shared" si="28"/>
        <v>0</v>
      </c>
    </row>
    <row r="31" spans="1:6" ht="18">
      <c r="A31" s="128"/>
      <c r="B31" s="131"/>
      <c r="C31" s="128"/>
      <c r="D31" s="105">
        <v>0</v>
      </c>
      <c r="E31" s="15">
        <v>0</v>
      </c>
      <c r="F31" s="5">
        <f t="shared" si="28"/>
        <v>0</v>
      </c>
    </row>
    <row r="32" spans="1:6" ht="18">
      <c r="A32" s="128"/>
      <c r="B32" s="131"/>
      <c r="C32" s="128"/>
      <c r="D32" s="105">
        <v>0</v>
      </c>
      <c r="E32" s="15">
        <v>0</v>
      </c>
      <c r="F32" s="5">
        <f t="shared" si="28"/>
        <v>0</v>
      </c>
    </row>
  </sheetData>
  <sheetProtection/>
  <mergeCells count="6">
    <mergeCell ref="AB7:AC7"/>
    <mergeCell ref="T7:U7"/>
    <mergeCell ref="F7:G7"/>
    <mergeCell ref="J7:K7"/>
    <mergeCell ref="N7:O7"/>
    <mergeCell ref="R7:S7"/>
  </mergeCells>
  <conditionalFormatting sqref="Y25 F26:F32 F8:G23 J8:K23 N8:O23 R8:U23 Y8:Z23 AB8:AC23">
    <cfRule type="cellIs" priority="22" dxfId="2" operator="equal" stopIfTrue="1">
      <formula>1</formula>
    </cfRule>
    <cfRule type="cellIs" priority="23" dxfId="1" operator="equal" stopIfTrue="1">
      <formula>2</formula>
    </cfRule>
    <cfRule type="cellIs" priority="24" dxfId="0" operator="equal" stopIfTrue="1">
      <formula>3</formula>
    </cfRule>
  </conditionalFormatting>
  <printOptions/>
  <pageMargins left="0.5511811023622047" right="0.3937007874015748" top="1.1023622047244095" bottom="0.2362204724409449" header="0.1968503937007874" footer="0.1968503937007874"/>
  <pageSetup fitToHeight="1" fitToWidth="1" horizontalDpi="300" verticalDpi="300" orientation="landscape" paperSize="9" scale="41" r:id="rId1"/>
  <headerFooter alignWithMargins="0">
    <oddHeader>&amp;C&amp;16NWGA GRADES FINALS 2013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90" zoomScaleNormal="90" zoomScalePageLayoutView="0" workbookViewId="0" topLeftCell="A1">
      <selection activeCell="A1" sqref="A1"/>
    </sheetView>
  </sheetViews>
  <sheetFormatPr defaultColWidth="9.140625" defaultRowHeight="24.75" customHeight="1"/>
  <cols>
    <col min="1" max="1" width="10.57421875" style="86" customWidth="1"/>
    <col min="2" max="2" width="28.00390625" style="86" customWidth="1"/>
    <col min="3" max="3" width="30.140625" style="86" bestFit="1" customWidth="1"/>
    <col min="4" max="8" width="12.7109375" style="86" customWidth="1"/>
    <col min="9" max="9" width="13.140625" style="86" bestFit="1" customWidth="1"/>
    <col min="10" max="10" width="9.140625" style="86" customWidth="1"/>
    <col min="11" max="11" width="9.7109375" style="86" bestFit="1" customWidth="1"/>
    <col min="12" max="16384" width="9.140625" style="86" customWidth="1"/>
  </cols>
  <sheetData>
    <row r="1" spans="1:8" ht="24.75" customHeight="1">
      <c r="A1" s="83" t="s">
        <v>11</v>
      </c>
      <c r="B1" s="84" t="s">
        <v>12</v>
      </c>
      <c r="C1" s="84" t="s">
        <v>13</v>
      </c>
      <c r="D1" s="84" t="s">
        <v>14</v>
      </c>
      <c r="E1" s="84" t="s">
        <v>15</v>
      </c>
      <c r="F1" s="84" t="s">
        <v>16</v>
      </c>
      <c r="G1" s="84" t="s">
        <v>17</v>
      </c>
      <c r="H1" s="85" t="s">
        <v>19</v>
      </c>
    </row>
    <row r="2" spans="1:8" ht="24.75" customHeight="1">
      <c r="A2" s="196">
        <v>63</v>
      </c>
      <c r="B2" s="188" t="s">
        <v>266</v>
      </c>
      <c r="C2" s="197" t="s">
        <v>220</v>
      </c>
      <c r="D2" s="87">
        <f>'RCG MASTER'!F87</f>
        <v>11.9</v>
      </c>
      <c r="E2" s="87">
        <f>'RCG MASTER'!J87</f>
        <v>11.867</v>
      </c>
      <c r="F2" s="87">
        <f>'RCG MASTER'!N87</f>
        <v>10.934000000000001</v>
      </c>
      <c r="G2" s="87">
        <f>'RCG MASTER'!R87</f>
        <v>11.8</v>
      </c>
      <c r="H2" s="117">
        <f>SUM(D2:G2)</f>
        <v>46.501000000000005</v>
      </c>
    </row>
    <row r="3" spans="1:8" ht="24.75" customHeight="1">
      <c r="A3" s="196">
        <v>64</v>
      </c>
      <c r="B3" s="188" t="s">
        <v>267</v>
      </c>
      <c r="C3" s="197" t="s">
        <v>220</v>
      </c>
      <c r="D3" s="87">
        <f>'RCG MASTER'!F88</f>
        <v>12.067</v>
      </c>
      <c r="E3" s="87">
        <f>'RCG MASTER'!J88</f>
        <v>11.534</v>
      </c>
      <c r="F3" s="87">
        <f>'RCG MASTER'!N88</f>
        <v>10.533999999999999</v>
      </c>
      <c r="G3" s="87">
        <f>'RCG MASTER'!R88</f>
        <v>11.3</v>
      </c>
      <c r="H3" s="117">
        <f>SUM(D3:G3)</f>
        <v>45.435</v>
      </c>
    </row>
    <row r="4" spans="1:8" ht="24.75" customHeight="1">
      <c r="A4" s="196">
        <v>65</v>
      </c>
      <c r="B4" s="188" t="s">
        <v>268</v>
      </c>
      <c r="C4" s="197" t="s">
        <v>220</v>
      </c>
      <c r="D4" s="87">
        <f>'RCG MASTER'!F89</f>
        <v>12.334</v>
      </c>
      <c r="E4" s="87">
        <f>'RCG MASTER'!J89</f>
        <v>11.567</v>
      </c>
      <c r="F4" s="87">
        <f>'RCG MASTER'!N89</f>
        <v>10.6</v>
      </c>
      <c r="G4" s="87">
        <f>'RCG MASTER'!R89</f>
        <v>11.35</v>
      </c>
      <c r="H4" s="117">
        <f>SUM(D4:G4)</f>
        <v>45.851</v>
      </c>
    </row>
    <row r="5" spans="1:8" ht="24.75" customHeight="1">
      <c r="A5" s="196">
        <v>66</v>
      </c>
      <c r="B5" s="188" t="s">
        <v>269</v>
      </c>
      <c r="C5" s="197" t="s">
        <v>220</v>
      </c>
      <c r="D5" s="87">
        <f>'RCG MASTER'!F90</f>
        <v>12.634</v>
      </c>
      <c r="E5" s="87">
        <f>'RCG MASTER'!J90</f>
        <v>11.7</v>
      </c>
      <c r="F5" s="87">
        <f>'RCG MASTER'!N90</f>
        <v>7.834</v>
      </c>
      <c r="G5" s="87">
        <f>'RCG MASTER'!R90</f>
        <v>10.55</v>
      </c>
      <c r="H5" s="117">
        <f>SUM(D5:G5)</f>
        <v>42.718</v>
      </c>
    </row>
    <row r="6" spans="1:8" ht="24.75" customHeight="1">
      <c r="A6" s="130"/>
      <c r="B6" s="131"/>
      <c r="C6" s="114"/>
      <c r="D6" s="87"/>
      <c r="E6" s="87"/>
      <c r="F6" s="87"/>
      <c r="G6" s="87"/>
      <c r="H6" s="117"/>
    </row>
    <row r="7" spans="1:8" ht="24.75" customHeight="1" thickBot="1">
      <c r="A7" s="134"/>
      <c r="B7" s="135"/>
      <c r="C7" s="41"/>
      <c r="D7" s="88"/>
      <c r="E7" s="88"/>
      <c r="F7" s="88"/>
      <c r="G7" s="88"/>
      <c r="H7" s="118"/>
    </row>
    <row r="8" spans="1:8" ht="24.75" customHeight="1" thickBot="1">
      <c r="A8" s="89"/>
      <c r="B8" s="174" t="s">
        <v>46</v>
      </c>
      <c r="C8" s="175" t="s">
        <v>7</v>
      </c>
      <c r="D8" s="92">
        <f>LARGE(D2:D7,1)+LARGE(D2:D7,2)+LARGE(D2:D7,3)</f>
        <v>37.035</v>
      </c>
      <c r="E8" s="92">
        <f>LARGE(E2:E7,1)+LARGE(E2:E7,2)+LARGE(E2:E7,3)</f>
        <v>35.134</v>
      </c>
      <c r="F8" s="92">
        <f>LARGE(F2:F7,1)+LARGE(F2:F7,2)+LARGE(F2:F7,3)</f>
        <v>32.068</v>
      </c>
      <c r="G8" s="92">
        <f>LARGE(G2:G7,1)+LARGE(G2:G7,2)+LARGE(G2:G7,3)</f>
        <v>34.45</v>
      </c>
      <c r="H8" s="93"/>
    </row>
    <row r="9" spans="1:11" ht="24.75" customHeight="1" thickBot="1">
      <c r="A9" s="89"/>
      <c r="B9" s="89"/>
      <c r="C9" s="89"/>
      <c r="F9" s="91"/>
      <c r="G9" s="176" t="s">
        <v>42</v>
      </c>
      <c r="H9" s="90"/>
      <c r="I9" s="96">
        <f>SUM(D8:G8)</f>
        <v>138.687</v>
      </c>
      <c r="J9" s="177" t="s">
        <v>43</v>
      </c>
      <c r="K9" s="178">
        <f>RANK(I9,$I$9:$I$29,0)</f>
        <v>1</v>
      </c>
    </row>
    <row r="10" spans="1:8" ht="24.75" customHeight="1" thickBot="1">
      <c r="A10" s="89"/>
      <c r="B10" s="89"/>
      <c r="C10" s="89"/>
      <c r="D10" s="94"/>
      <c r="E10" s="179"/>
      <c r="F10" s="94"/>
      <c r="G10" s="94"/>
      <c r="H10" s="180"/>
    </row>
    <row r="11" spans="1:8" ht="24.75" customHeight="1">
      <c r="A11" s="83" t="s">
        <v>11</v>
      </c>
      <c r="B11" s="84" t="s">
        <v>12</v>
      </c>
      <c r="C11" s="84" t="s">
        <v>13</v>
      </c>
      <c r="D11" s="84" t="s">
        <v>14</v>
      </c>
      <c r="E11" s="84" t="s">
        <v>15</v>
      </c>
      <c r="F11" s="84" t="s">
        <v>16</v>
      </c>
      <c r="G11" s="84" t="s">
        <v>17</v>
      </c>
      <c r="H11" s="85" t="s">
        <v>19</v>
      </c>
    </row>
    <row r="12" spans="1:8" ht="24.75" customHeight="1">
      <c r="A12" s="196">
        <v>67</v>
      </c>
      <c r="B12" s="188" t="s">
        <v>270</v>
      </c>
      <c r="C12" s="197" t="s">
        <v>225</v>
      </c>
      <c r="D12" s="87">
        <f>'RCG MASTER'!F95</f>
        <v>12.634</v>
      </c>
      <c r="E12" s="87">
        <f>'RCG MASTER'!J95</f>
        <v>11.2</v>
      </c>
      <c r="F12" s="87">
        <f>'RCG MASTER'!N95</f>
        <v>10.367</v>
      </c>
      <c r="G12" s="87">
        <f>'RCG MASTER'!R95</f>
        <v>12</v>
      </c>
      <c r="H12" s="117">
        <f>SUM(D12:G12)</f>
        <v>46.201</v>
      </c>
    </row>
    <row r="13" spans="1:8" ht="24.75" customHeight="1">
      <c r="A13" s="196">
        <v>68</v>
      </c>
      <c r="B13" s="188" t="s">
        <v>271</v>
      </c>
      <c r="C13" s="197" t="s">
        <v>225</v>
      </c>
      <c r="D13" s="87">
        <f>'RCG MASTER'!F96</f>
        <v>12.234</v>
      </c>
      <c r="E13" s="87">
        <f>'RCG MASTER'!J96</f>
        <v>10.667</v>
      </c>
      <c r="F13" s="87">
        <f>'RCG MASTER'!N96</f>
        <v>9.567</v>
      </c>
      <c r="G13" s="87">
        <f>'RCG MASTER'!R96</f>
        <v>11.6</v>
      </c>
      <c r="H13" s="117">
        <f>SUM(D13:G13)</f>
        <v>44.068000000000005</v>
      </c>
    </row>
    <row r="14" spans="1:8" ht="24.75" customHeight="1">
      <c r="A14" s="196">
        <v>69</v>
      </c>
      <c r="B14" s="188" t="s">
        <v>272</v>
      </c>
      <c r="C14" s="197" t="s">
        <v>225</v>
      </c>
      <c r="D14" s="87">
        <f>'RCG MASTER'!F97</f>
        <v>12.5</v>
      </c>
      <c r="E14" s="87">
        <f>'RCG MASTER'!J97</f>
        <v>11.2</v>
      </c>
      <c r="F14" s="87">
        <f>'RCG MASTER'!N97</f>
        <v>10.734</v>
      </c>
      <c r="G14" s="87">
        <f>'RCG MASTER'!R97</f>
        <v>11.35</v>
      </c>
      <c r="H14" s="117">
        <f>SUM(D14:G14)</f>
        <v>45.784</v>
      </c>
    </row>
    <row r="15" spans="1:8" ht="24.75" customHeight="1">
      <c r="A15" s="196">
        <v>70</v>
      </c>
      <c r="B15" s="188" t="s">
        <v>128</v>
      </c>
      <c r="C15" s="197" t="s">
        <v>225</v>
      </c>
      <c r="D15" s="87">
        <f>'RCG MASTER'!F98</f>
        <v>12.167</v>
      </c>
      <c r="E15" s="87">
        <f>'RCG MASTER'!J98</f>
        <v>9.467</v>
      </c>
      <c r="F15" s="87">
        <f>'RCG MASTER'!N98</f>
        <v>7.934</v>
      </c>
      <c r="G15" s="87">
        <f>'RCG MASTER'!R98</f>
        <v>10.1</v>
      </c>
      <c r="H15" s="117">
        <f>SUM(D15:G15)</f>
        <v>39.668</v>
      </c>
    </row>
    <row r="16" spans="1:8" ht="24.75" customHeight="1">
      <c r="A16" s="151"/>
      <c r="B16" s="131"/>
      <c r="C16" s="114"/>
      <c r="D16" s="87"/>
      <c r="E16" s="87"/>
      <c r="F16" s="87"/>
      <c r="G16" s="87"/>
      <c r="H16" s="117"/>
    </row>
    <row r="17" spans="1:8" ht="24.75" customHeight="1" thickBot="1">
      <c r="A17" s="155"/>
      <c r="B17" s="135"/>
      <c r="C17" s="41"/>
      <c r="D17" s="88"/>
      <c r="E17" s="88"/>
      <c r="F17" s="88"/>
      <c r="G17" s="88"/>
      <c r="H17" s="118"/>
    </row>
    <row r="18" spans="1:8" ht="24.75" customHeight="1" thickBot="1">
      <c r="A18" s="89"/>
      <c r="B18" s="174" t="s">
        <v>46</v>
      </c>
      <c r="C18" s="95" t="s">
        <v>7</v>
      </c>
      <c r="D18" s="92">
        <f>LARGE(D12:D17,1)+LARGE(D12:D17,2)+LARGE(D12:D17,3)</f>
        <v>37.368</v>
      </c>
      <c r="E18" s="92">
        <f>LARGE(E12:E17,1)+LARGE(E12:E17,2)+LARGE(E12:E17,3)</f>
        <v>33.067</v>
      </c>
      <c r="F18" s="92">
        <f>LARGE(F12:F17,1)+LARGE(F12:F17,2)+LARGE(F12:F17,3)</f>
        <v>30.668</v>
      </c>
      <c r="G18" s="92">
        <f>LARGE(G12:G17,1)+LARGE(G12:G17,2)+LARGE(G12:G17,3)</f>
        <v>34.95</v>
      </c>
      <c r="H18" s="93"/>
    </row>
    <row r="19" spans="1:11" ht="24.75" customHeight="1" thickBot="1">
      <c r="A19" s="89"/>
      <c r="B19" s="89"/>
      <c r="C19" s="89"/>
      <c r="F19" s="91"/>
      <c r="G19" s="176" t="s">
        <v>42</v>
      </c>
      <c r="H19" s="90"/>
      <c r="I19" s="96">
        <f>SUM(D18:G18)</f>
        <v>136.053</v>
      </c>
      <c r="J19" s="177" t="s">
        <v>43</v>
      </c>
      <c r="K19" s="178">
        <f>RANK(I19,$I$9:$I$29,0)</f>
        <v>2</v>
      </c>
    </row>
    <row r="20" spans="1:8" ht="24.75" customHeight="1" thickBot="1">
      <c r="A20" s="89"/>
      <c r="B20" s="89"/>
      <c r="C20" s="89"/>
      <c r="D20" s="94"/>
      <c r="E20" s="179"/>
      <c r="F20" s="94"/>
      <c r="G20" s="97"/>
      <c r="H20" s="89"/>
    </row>
    <row r="21" spans="1:8" ht="24.75" customHeight="1">
      <c r="A21" s="83" t="s">
        <v>11</v>
      </c>
      <c r="B21" s="84" t="s">
        <v>12</v>
      </c>
      <c r="C21" s="84" t="s">
        <v>13</v>
      </c>
      <c r="D21" s="84" t="s">
        <v>14</v>
      </c>
      <c r="E21" s="84" t="s">
        <v>15</v>
      </c>
      <c r="F21" s="84" t="s">
        <v>16</v>
      </c>
      <c r="G21" s="84" t="s">
        <v>17</v>
      </c>
      <c r="H21" s="85" t="s">
        <v>19</v>
      </c>
    </row>
    <row r="22" spans="1:8" ht="24.75" customHeight="1">
      <c r="A22" s="196">
        <v>71</v>
      </c>
      <c r="B22" s="188" t="s">
        <v>102</v>
      </c>
      <c r="C22" s="197" t="s">
        <v>209</v>
      </c>
      <c r="D22" s="87">
        <f>'RCG MASTER'!F99</f>
        <v>12.567</v>
      </c>
      <c r="E22" s="87">
        <f>'RCG MASTER'!J99</f>
        <v>11.734</v>
      </c>
      <c r="F22" s="87">
        <f>'RCG MASTER'!N99</f>
        <v>9.167</v>
      </c>
      <c r="G22" s="87">
        <f>'RCG MASTER'!R99</f>
        <v>11.5</v>
      </c>
      <c r="H22" s="117">
        <f>SUM(D22:G22)</f>
        <v>44.968</v>
      </c>
    </row>
    <row r="23" spans="1:8" ht="24.75" customHeight="1">
      <c r="A23" s="196">
        <v>72</v>
      </c>
      <c r="B23" s="188" t="s">
        <v>79</v>
      </c>
      <c r="C23" s="197" t="s">
        <v>209</v>
      </c>
      <c r="D23" s="87">
        <f>'RCG MASTER'!F100</f>
        <v>12.1</v>
      </c>
      <c r="E23" s="87">
        <f>'RCG MASTER'!J100</f>
        <v>11.134</v>
      </c>
      <c r="F23" s="87">
        <f>'RCG MASTER'!N100</f>
        <v>10.267</v>
      </c>
      <c r="G23" s="87">
        <f>'RCG MASTER'!R100</f>
        <v>11.5</v>
      </c>
      <c r="H23" s="117">
        <f>SUM(D23:G23)</f>
        <v>45.001000000000005</v>
      </c>
    </row>
    <row r="24" spans="1:8" ht="24.75" customHeight="1">
      <c r="A24" s="196">
        <v>73</v>
      </c>
      <c r="B24" s="188" t="s">
        <v>273</v>
      </c>
      <c r="C24" s="197" t="s">
        <v>209</v>
      </c>
      <c r="D24" s="87">
        <f>'RCG MASTER'!F101</f>
        <v>12.134</v>
      </c>
      <c r="E24" s="87">
        <f>'RCG MASTER'!J101</f>
        <v>11.3</v>
      </c>
      <c r="F24" s="87">
        <f>'RCG MASTER'!N101</f>
        <v>10.033999999999999</v>
      </c>
      <c r="G24" s="87">
        <f>'RCG MASTER'!R101</f>
        <v>11.75</v>
      </c>
      <c r="H24" s="117">
        <f>SUM(D24:G24)</f>
        <v>45.218</v>
      </c>
    </row>
    <row r="25" spans="1:8" ht="24.75" customHeight="1">
      <c r="A25" s="196">
        <v>74</v>
      </c>
      <c r="B25" s="188" t="s">
        <v>274</v>
      </c>
      <c r="C25" s="197" t="s">
        <v>209</v>
      </c>
      <c r="D25" s="87">
        <f>'RCG MASTER'!F102</f>
        <v>11.934</v>
      </c>
      <c r="E25" s="87">
        <f>'RCG MASTER'!J102</f>
        <v>9.634</v>
      </c>
      <c r="F25" s="87">
        <f>'RCG MASTER'!N102</f>
        <v>7.367</v>
      </c>
      <c r="G25" s="87">
        <f>'RCG MASTER'!R102</f>
        <v>10.5</v>
      </c>
      <c r="H25" s="117">
        <f>SUM(D25:G25)</f>
        <v>39.435</v>
      </c>
    </row>
    <row r="26" spans="1:8" ht="24.75" customHeight="1">
      <c r="A26" s="151"/>
      <c r="B26" s="51"/>
      <c r="C26" s="114"/>
      <c r="D26" s="87"/>
      <c r="E26" s="87"/>
      <c r="F26" s="87"/>
      <c r="G26" s="87"/>
      <c r="H26" s="117"/>
    </row>
    <row r="27" spans="1:8" ht="24.75" customHeight="1" thickBot="1">
      <c r="A27" s="155"/>
      <c r="B27" s="119"/>
      <c r="C27" s="41"/>
      <c r="D27" s="88"/>
      <c r="E27" s="88"/>
      <c r="F27" s="88"/>
      <c r="G27" s="88"/>
      <c r="H27" s="118"/>
    </row>
    <row r="28" spans="1:8" ht="24.75" customHeight="1" thickBot="1">
      <c r="A28" s="89"/>
      <c r="B28" s="174" t="s">
        <v>46</v>
      </c>
      <c r="C28" s="95" t="s">
        <v>7</v>
      </c>
      <c r="D28" s="92">
        <f>LARGE(D22:D27,1)+LARGE(D22:D27,2)+LARGE(D22:D27,3)</f>
        <v>36.801</v>
      </c>
      <c r="E28" s="92">
        <f>LARGE(E22:E27,1)+LARGE(E22:E27,2)+LARGE(E22:E27,3)</f>
        <v>34.168</v>
      </c>
      <c r="F28" s="92">
        <f>LARGE(F22:F27,1)+LARGE(F22:F27,2)+LARGE(F22:F27,3)</f>
        <v>29.467999999999996</v>
      </c>
      <c r="G28" s="92">
        <f>LARGE(G22:G27,1)+LARGE(G22:G27,2)+LARGE(G22:G27,3)</f>
        <v>34.75</v>
      </c>
      <c r="H28" s="93"/>
    </row>
    <row r="29" spans="1:11" ht="24.75" customHeight="1" thickBot="1">
      <c r="A29" s="89"/>
      <c r="B29" s="89"/>
      <c r="C29" s="89"/>
      <c r="F29" s="91"/>
      <c r="G29" s="176" t="s">
        <v>42</v>
      </c>
      <c r="H29" s="90"/>
      <c r="I29" s="96">
        <f>SUM(D28:G28)</f>
        <v>135.18699999999998</v>
      </c>
      <c r="J29" s="177" t="s">
        <v>43</v>
      </c>
      <c r="K29" s="178">
        <f>RANK(I29,$I$9:$I$29,0)</f>
        <v>3</v>
      </c>
    </row>
    <row r="30" spans="1:8" ht="24.75" customHeight="1" thickBot="1">
      <c r="A30" s="89"/>
      <c r="B30" s="89"/>
      <c r="C30" s="89"/>
      <c r="D30" s="89"/>
      <c r="E30" s="89"/>
      <c r="F30" s="89"/>
      <c r="G30" s="180"/>
      <c r="H30" s="180"/>
    </row>
    <row r="31" spans="1:8" ht="24.75" customHeight="1">
      <c r="A31" s="83" t="s">
        <v>11</v>
      </c>
      <c r="B31" s="84" t="s">
        <v>12</v>
      </c>
      <c r="C31" s="84" t="s">
        <v>13</v>
      </c>
      <c r="D31" s="84" t="s">
        <v>14</v>
      </c>
      <c r="E31" s="84" t="s">
        <v>15</v>
      </c>
      <c r="F31" s="84" t="s">
        <v>16</v>
      </c>
      <c r="G31" s="84" t="s">
        <v>17</v>
      </c>
      <c r="H31" s="85" t="s">
        <v>19</v>
      </c>
    </row>
    <row r="32" spans="1:8" ht="24.75" customHeight="1">
      <c r="A32" s="196">
        <v>78</v>
      </c>
      <c r="B32" s="188" t="s">
        <v>131</v>
      </c>
      <c r="C32" s="197" t="s">
        <v>220</v>
      </c>
      <c r="D32" s="87">
        <f>'RCG MASTER'!F107</f>
        <v>11.9</v>
      </c>
      <c r="E32" s="87">
        <f>'RCG MASTER'!J107</f>
        <v>11.2</v>
      </c>
      <c r="F32" s="87">
        <f>'RCG MASTER'!N107</f>
        <v>11.5</v>
      </c>
      <c r="G32" s="87">
        <f>'RCG MASTER'!R107</f>
        <v>10.667</v>
      </c>
      <c r="H32" s="117">
        <f>SUM(D32:G32)</f>
        <v>45.267</v>
      </c>
    </row>
    <row r="33" spans="1:8" ht="24.75" customHeight="1">
      <c r="A33" s="196">
        <v>79</v>
      </c>
      <c r="B33" s="188" t="s">
        <v>130</v>
      </c>
      <c r="C33" s="197" t="s">
        <v>220</v>
      </c>
      <c r="D33" s="87">
        <f>'RCG MASTER'!F108</f>
        <v>12.3</v>
      </c>
      <c r="E33" s="87">
        <f>'RCG MASTER'!J108</f>
        <v>10.934000000000001</v>
      </c>
      <c r="F33" s="87">
        <f>'RCG MASTER'!N108</f>
        <v>9.533999999999999</v>
      </c>
      <c r="G33" s="87">
        <f>'RCG MASTER'!R108</f>
        <v>11.567</v>
      </c>
      <c r="H33" s="117">
        <f>SUM(D33:G33)</f>
        <v>44.335</v>
      </c>
    </row>
    <row r="34" spans="1:8" ht="24.75" customHeight="1">
      <c r="A34" s="196">
        <v>80</v>
      </c>
      <c r="B34" s="188" t="s">
        <v>283</v>
      </c>
      <c r="C34" s="197" t="s">
        <v>220</v>
      </c>
      <c r="D34" s="87">
        <f>'RCG MASTER'!F109</f>
        <v>11.567</v>
      </c>
      <c r="E34" s="87">
        <f>'RCG MASTER'!J109</f>
        <v>10.767</v>
      </c>
      <c r="F34" s="87">
        <f>'RCG MASTER'!N109</f>
        <v>10.5</v>
      </c>
      <c r="G34" s="87">
        <f>'RCG MASTER'!R109</f>
        <v>10.867</v>
      </c>
      <c r="H34" s="117">
        <f>SUM(D34:G34)</f>
        <v>43.70100000000001</v>
      </c>
    </row>
    <row r="35" spans="1:8" ht="24.75" customHeight="1">
      <c r="A35" s="196">
        <v>81</v>
      </c>
      <c r="B35" s="188" t="s">
        <v>103</v>
      </c>
      <c r="C35" s="197" t="s">
        <v>220</v>
      </c>
      <c r="D35" s="87">
        <f>'RCG MASTER'!F110</f>
        <v>11.2</v>
      </c>
      <c r="E35" s="87">
        <f>'RCG MASTER'!J110</f>
        <v>11.667</v>
      </c>
      <c r="F35" s="87">
        <f>'RCG MASTER'!N110</f>
        <v>9.834</v>
      </c>
      <c r="G35" s="87">
        <f>'RCG MASTER'!R110</f>
        <v>10.834</v>
      </c>
      <c r="H35" s="117">
        <f>SUM(D35:G35)</f>
        <v>43.535</v>
      </c>
    </row>
    <row r="36" spans="1:8" ht="24.75" customHeight="1">
      <c r="A36" s="130"/>
      <c r="B36" s="131"/>
      <c r="C36" s="114"/>
      <c r="D36" s="87"/>
      <c r="E36" s="87"/>
      <c r="F36" s="87"/>
      <c r="G36" s="87"/>
      <c r="H36" s="117"/>
    </row>
    <row r="37" spans="1:8" ht="24.75" customHeight="1" thickBot="1">
      <c r="A37" s="134"/>
      <c r="B37" s="135"/>
      <c r="C37" s="41"/>
      <c r="D37" s="88"/>
      <c r="E37" s="88"/>
      <c r="F37" s="88"/>
      <c r="G37" s="88"/>
      <c r="H37" s="118"/>
    </row>
    <row r="38" spans="1:8" ht="24.75" customHeight="1" thickBot="1">
      <c r="A38" s="89"/>
      <c r="B38" s="174" t="s">
        <v>47</v>
      </c>
      <c r="C38" s="181"/>
      <c r="D38" s="92">
        <f>LARGE(D32:D37,1)+LARGE(D32:D37,2)+LARGE(D32:D37,3)</f>
        <v>35.767</v>
      </c>
      <c r="E38" s="92">
        <f>LARGE(E32:E37,1)+LARGE(E32:E37,2)+LARGE(E32:E37,3)</f>
        <v>33.801</v>
      </c>
      <c r="F38" s="92">
        <f>LARGE(F32:F37,1)+LARGE(F32:F37,2)+LARGE(F32:F37,3)</f>
        <v>31.834</v>
      </c>
      <c r="G38" s="92">
        <f>LARGE(G32:G37,1)+LARGE(G32:G37,2)+LARGE(G32:G37,3)</f>
        <v>33.268</v>
      </c>
      <c r="H38" s="93"/>
    </row>
    <row r="39" spans="1:11" ht="24.75" customHeight="1" thickBot="1">
      <c r="A39" s="89"/>
      <c r="B39" s="89"/>
      <c r="C39" s="89"/>
      <c r="F39" s="91"/>
      <c r="G39" s="176" t="s">
        <v>42</v>
      </c>
      <c r="H39" s="90"/>
      <c r="I39" s="96">
        <f>SUM(D38:G38)</f>
        <v>134.67000000000002</v>
      </c>
      <c r="J39" s="177" t="s">
        <v>43</v>
      </c>
      <c r="K39" s="178">
        <f>RANK(I39,$I$39:$I$59,0)</f>
        <v>1</v>
      </c>
    </row>
    <row r="40" spans="1:8" ht="24.75" customHeight="1" thickBot="1">
      <c r="A40" s="89"/>
      <c r="B40" s="89"/>
      <c r="C40" s="89"/>
      <c r="D40" s="94"/>
      <c r="E40" s="179"/>
      <c r="F40" s="94"/>
      <c r="G40" s="94"/>
      <c r="H40" s="180"/>
    </row>
    <row r="41" spans="1:8" ht="24.75" customHeight="1">
      <c r="A41" s="83" t="s">
        <v>11</v>
      </c>
      <c r="B41" s="84" t="s">
        <v>12</v>
      </c>
      <c r="C41" s="84" t="s">
        <v>13</v>
      </c>
      <c r="D41" s="84" t="s">
        <v>14</v>
      </c>
      <c r="E41" s="84" t="s">
        <v>15</v>
      </c>
      <c r="F41" s="84" t="s">
        <v>16</v>
      </c>
      <c r="G41" s="84" t="s">
        <v>17</v>
      </c>
      <c r="H41" s="85" t="s">
        <v>19</v>
      </c>
    </row>
    <row r="42" spans="1:8" ht="24.75" customHeight="1">
      <c r="A42" s="196">
        <v>82</v>
      </c>
      <c r="B42" s="188" t="s">
        <v>280</v>
      </c>
      <c r="C42" s="197" t="s">
        <v>225</v>
      </c>
      <c r="D42" s="87">
        <f>'RCG MASTER'!F115</f>
        <v>11.8</v>
      </c>
      <c r="E42" s="87">
        <f>'RCG MASTER'!J115</f>
        <v>10.734</v>
      </c>
      <c r="F42" s="87">
        <f>'RCG MASTER'!N115</f>
        <v>8.234</v>
      </c>
      <c r="G42" s="87">
        <f>'RCG MASTER'!R115</f>
        <v>10.367</v>
      </c>
      <c r="H42" s="117">
        <f>SUM(D42:G42)</f>
        <v>41.135000000000005</v>
      </c>
    </row>
    <row r="43" spans="1:8" ht="24.75" customHeight="1">
      <c r="A43" s="196">
        <v>83</v>
      </c>
      <c r="B43" s="188" t="s">
        <v>132</v>
      </c>
      <c r="C43" s="197" t="s">
        <v>225</v>
      </c>
      <c r="D43" s="87">
        <f>'RCG MASTER'!F116</f>
        <v>11.267</v>
      </c>
      <c r="E43" s="87">
        <f>'RCG MASTER'!J116</f>
        <v>7.067</v>
      </c>
      <c r="F43" s="87">
        <f>'RCG MASTER'!N116</f>
        <v>10.767</v>
      </c>
      <c r="G43" s="87">
        <f>'RCG MASTER'!R116</f>
        <v>9.3</v>
      </c>
      <c r="H43" s="117">
        <f>SUM(D43:G43)</f>
        <v>38.400999999999996</v>
      </c>
    </row>
    <row r="44" spans="1:8" ht="24.75" customHeight="1">
      <c r="A44" s="128"/>
      <c r="B44" s="131"/>
      <c r="C44" s="114"/>
      <c r="D44" s="87">
        <f>'RCG MASTER'!F117</f>
        <v>0</v>
      </c>
      <c r="E44" s="87">
        <f>'RCG MASTER'!J117</f>
        <v>0</v>
      </c>
      <c r="F44" s="87">
        <f>'RCG MASTER'!N117</f>
        <v>0</v>
      </c>
      <c r="G44" s="87">
        <f>'RCG MASTER'!R117</f>
        <v>0</v>
      </c>
      <c r="H44" s="117">
        <f>SUM(D44:G44)</f>
        <v>0</v>
      </c>
    </row>
    <row r="45" spans="1:8" ht="24.75" customHeight="1">
      <c r="A45" s="128"/>
      <c r="B45" s="173"/>
      <c r="C45" s="114"/>
      <c r="D45" s="87">
        <f>'RCG MASTER'!F118</f>
        <v>0</v>
      </c>
      <c r="E45" s="87">
        <f>'RCG MASTER'!J118</f>
        <v>0</v>
      </c>
      <c r="F45" s="87">
        <f>'RCG MASTER'!N118</f>
        <v>0</v>
      </c>
      <c r="G45" s="87">
        <f>'RCG MASTER'!R118</f>
        <v>0</v>
      </c>
      <c r="H45" s="117">
        <f>SUM(D45:G45)</f>
        <v>0</v>
      </c>
    </row>
    <row r="46" spans="1:8" ht="24.75" customHeight="1">
      <c r="A46" s="130"/>
      <c r="B46" s="131"/>
      <c r="C46" s="114"/>
      <c r="D46" s="87"/>
      <c r="E46" s="87"/>
      <c r="F46" s="87"/>
      <c r="G46" s="87"/>
      <c r="H46" s="117"/>
    </row>
    <row r="47" spans="1:8" ht="24.75" customHeight="1" thickBot="1">
      <c r="A47" s="134"/>
      <c r="B47" s="135"/>
      <c r="C47" s="41"/>
      <c r="D47" s="88"/>
      <c r="E47" s="88"/>
      <c r="F47" s="88"/>
      <c r="G47" s="88"/>
      <c r="H47" s="118"/>
    </row>
    <row r="48" spans="1:8" ht="24.75" customHeight="1" thickBot="1">
      <c r="A48" s="89"/>
      <c r="B48" s="174" t="s">
        <v>47</v>
      </c>
      <c r="C48" s="181"/>
      <c r="D48" s="92">
        <f>LARGE(D42:D47,1)+LARGE(D42:D47,2)+LARGE(D42:D47,3)</f>
        <v>23.067</v>
      </c>
      <c r="E48" s="92">
        <f>LARGE(E42:E47,1)+LARGE(E42:E47,2)+LARGE(E42:E47,3)</f>
        <v>17.801000000000002</v>
      </c>
      <c r="F48" s="92">
        <f>LARGE(F42:F47,1)+LARGE(F42:F47,2)+LARGE(F42:F47,3)</f>
        <v>19.000999999999998</v>
      </c>
      <c r="G48" s="92">
        <f>LARGE(G42:G47,1)+LARGE(G42:G47,2)+LARGE(G42:G47,3)</f>
        <v>19.667</v>
      </c>
      <c r="H48" s="93"/>
    </row>
    <row r="49" spans="1:11" ht="24.75" customHeight="1" thickBot="1">
      <c r="A49" s="89"/>
      <c r="B49" s="89"/>
      <c r="C49" s="89"/>
      <c r="F49" s="91"/>
      <c r="G49" s="176" t="s">
        <v>42</v>
      </c>
      <c r="H49" s="90"/>
      <c r="I49" s="96">
        <f>SUM(D48:G48)</f>
        <v>79.536</v>
      </c>
      <c r="J49" s="177" t="s">
        <v>43</v>
      </c>
      <c r="K49" s="178">
        <f>RANK(I49,$I$39:$I$59,0)</f>
        <v>2</v>
      </c>
    </row>
    <row r="50" spans="1:8" ht="24.75" customHeight="1" thickBot="1">
      <c r="A50" s="89"/>
      <c r="B50" s="89"/>
      <c r="C50" s="89"/>
      <c r="D50" s="94"/>
      <c r="E50" s="179"/>
      <c r="F50" s="94"/>
      <c r="G50" s="97"/>
      <c r="H50" s="89"/>
    </row>
    <row r="51" spans="1:8" ht="24.75" customHeight="1">
      <c r="A51" s="83" t="s">
        <v>11</v>
      </c>
      <c r="B51" s="84" t="s">
        <v>12</v>
      </c>
      <c r="C51" s="84" t="s">
        <v>13</v>
      </c>
      <c r="D51" s="84" t="s">
        <v>14</v>
      </c>
      <c r="E51" s="84" t="s">
        <v>15</v>
      </c>
      <c r="F51" s="84" t="s">
        <v>16</v>
      </c>
      <c r="G51" s="84" t="s">
        <v>17</v>
      </c>
      <c r="H51" s="85" t="s">
        <v>19</v>
      </c>
    </row>
    <row r="52" spans="1:8" ht="24.75" customHeight="1">
      <c r="A52" s="196">
        <v>84</v>
      </c>
      <c r="B52" s="188" t="s">
        <v>281</v>
      </c>
      <c r="C52" s="197" t="s">
        <v>209</v>
      </c>
      <c r="D52" s="87">
        <f>'RCG MASTER'!F119</f>
        <v>12.034</v>
      </c>
      <c r="E52" s="87">
        <f>'RCG MASTER'!J119</f>
        <v>6.034</v>
      </c>
      <c r="F52" s="87">
        <f>'RCG MASTER'!N119</f>
        <v>8.634</v>
      </c>
      <c r="G52" s="87">
        <f>'RCG MASTER'!R119</f>
        <v>9.5</v>
      </c>
      <c r="H52" s="117">
        <f>SUM(D52:G52)</f>
        <v>36.202</v>
      </c>
    </row>
    <row r="53" spans="1:8" ht="24.75" customHeight="1">
      <c r="A53" s="196">
        <v>85</v>
      </c>
      <c r="B53" s="188" t="s">
        <v>282</v>
      </c>
      <c r="C53" s="197" t="s">
        <v>209</v>
      </c>
      <c r="D53" s="87">
        <f>'RCG MASTER'!F120</f>
        <v>11.834</v>
      </c>
      <c r="E53" s="87">
        <f>'RCG MASTER'!J120</f>
        <v>5.134</v>
      </c>
      <c r="F53" s="87">
        <f>'RCG MASTER'!N120</f>
        <v>9.7</v>
      </c>
      <c r="G53" s="87">
        <f>'RCG MASTER'!R120</f>
        <v>10.367</v>
      </c>
      <c r="H53" s="117">
        <f>SUM(D53:G53)</f>
        <v>37.035</v>
      </c>
    </row>
    <row r="54" spans="1:8" ht="24.75" customHeight="1">
      <c r="A54" s="128"/>
      <c r="B54" s="131"/>
      <c r="C54" s="172"/>
      <c r="D54" s="87">
        <f>'RCG MASTER'!F121</f>
        <v>0</v>
      </c>
      <c r="E54" s="87">
        <f>'RCG MASTER'!J121</f>
        <v>0</v>
      </c>
      <c r="F54" s="87">
        <f>'RCG MASTER'!N121</f>
        <v>0</v>
      </c>
      <c r="G54" s="87">
        <f>'RCG MASTER'!R121</f>
        <v>0</v>
      </c>
      <c r="H54" s="117">
        <f>SUM(D54:G54)</f>
        <v>0</v>
      </c>
    </row>
    <row r="55" spans="1:8" ht="24.75" customHeight="1">
      <c r="A55" s="128"/>
      <c r="B55" s="131"/>
      <c r="C55" s="172"/>
      <c r="D55" s="87">
        <f>'RCG MASTER'!F122</f>
        <v>0</v>
      </c>
      <c r="E55" s="87">
        <f>'RCG MASTER'!J122</f>
        <v>0</v>
      </c>
      <c r="F55" s="87">
        <f>'RCG MASTER'!N122</f>
        <v>0</v>
      </c>
      <c r="G55" s="87">
        <f>'RCG MASTER'!R122</f>
        <v>0</v>
      </c>
      <c r="H55" s="117">
        <f>SUM(D55:G55)</f>
        <v>0</v>
      </c>
    </row>
    <row r="56" spans="1:8" ht="24.75" customHeight="1">
      <c r="A56" s="130"/>
      <c r="B56" s="51"/>
      <c r="C56" s="114"/>
      <c r="D56" s="87"/>
      <c r="E56" s="87"/>
      <c r="F56" s="87"/>
      <c r="G56" s="87"/>
      <c r="H56" s="117"/>
    </row>
    <row r="57" spans="1:8" ht="24.75" customHeight="1" thickBot="1">
      <c r="A57" s="134"/>
      <c r="B57" s="119"/>
      <c r="C57" s="41"/>
      <c r="D57" s="88"/>
      <c r="E57" s="88"/>
      <c r="F57" s="88"/>
      <c r="G57" s="88"/>
      <c r="H57" s="118"/>
    </row>
    <row r="58" spans="1:8" ht="24.75" customHeight="1" thickBot="1">
      <c r="A58" s="89"/>
      <c r="B58" s="174" t="s">
        <v>47</v>
      </c>
      <c r="C58" s="181"/>
      <c r="D58" s="92">
        <f>LARGE(D52:D57,1)+LARGE(D52:D57,2)+LARGE(D52:D57,3)</f>
        <v>23.868000000000002</v>
      </c>
      <c r="E58" s="92">
        <f>LARGE(E52:E57,1)+LARGE(E52:E57,2)+LARGE(E52:E57,3)</f>
        <v>11.168</v>
      </c>
      <c r="F58" s="92">
        <f>LARGE(F52:F57,1)+LARGE(F52:F57,2)+LARGE(F52:F57,3)</f>
        <v>18.334</v>
      </c>
      <c r="G58" s="92">
        <f>LARGE(G52:G57,1)+LARGE(G52:G57,2)+LARGE(G52:G57,3)</f>
        <v>19.867</v>
      </c>
      <c r="H58" s="93"/>
    </row>
    <row r="59" spans="1:11" ht="24.75" customHeight="1" thickBot="1">
      <c r="A59" s="89"/>
      <c r="B59" s="89"/>
      <c r="C59" s="89"/>
      <c r="F59" s="91"/>
      <c r="G59" s="176" t="s">
        <v>42</v>
      </c>
      <c r="H59" s="90"/>
      <c r="I59" s="96">
        <f>SUM(D58:G58)</f>
        <v>73.23700000000001</v>
      </c>
      <c r="J59" s="177" t="s">
        <v>43</v>
      </c>
      <c r="K59" s="178">
        <f>RANK(I59,$I$39:$I$59,0)</f>
        <v>3</v>
      </c>
    </row>
  </sheetData>
  <sheetProtection/>
  <printOptions/>
  <pageMargins left="0.3937007874015748" right="0.35433070866141736" top="0.5905511811023623" bottom="0.5905511811023623" header="0.2755905511811024" footer="0.5118110236220472"/>
  <pageSetup fitToHeight="1" fitToWidth="1" horizontalDpi="300" verticalDpi="300" orientation="portrait" paperSize="9" scale="52" r:id="rId1"/>
  <headerFooter alignWithMargins="0">
    <oddHeader>&amp;C&amp;20NWGA GRADES FINALS 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4.57421875" style="9" customWidth="1"/>
    <col min="2" max="2" width="38.28125" style="9" customWidth="1"/>
    <col min="3" max="3" width="40.421875" style="9" customWidth="1"/>
    <col min="4" max="4" width="36.7109375" style="9" customWidth="1"/>
    <col min="5" max="7" width="15.7109375" style="7" customWidth="1"/>
    <col min="8" max="8" width="21.7109375" style="7" customWidth="1"/>
    <col min="9" max="16384" width="9.140625" style="7" customWidth="1"/>
  </cols>
  <sheetData>
    <row r="1" ht="23.25">
      <c r="A1" s="182" t="s">
        <v>284</v>
      </c>
    </row>
    <row r="2" ht="23.25">
      <c r="A2" s="183"/>
    </row>
    <row r="5" spans="1:4" s="62" customFormat="1" ht="34.5" customHeight="1">
      <c r="A5" s="61"/>
      <c r="B5" s="99" t="s">
        <v>52</v>
      </c>
      <c r="C5" s="99" t="s">
        <v>53</v>
      </c>
      <c r="D5" s="99" t="s">
        <v>54</v>
      </c>
    </row>
    <row r="6" spans="1:4" s="62" customFormat="1" ht="34.5" customHeight="1">
      <c r="A6" s="98" t="s">
        <v>134</v>
      </c>
      <c r="B6" s="61">
        <f>'RG14 &amp; 13 TEAMS'!I19</f>
        <v>143.652</v>
      </c>
      <c r="C6" s="61">
        <f>'RG14 &amp; 13 TEAMS'!I29</f>
        <v>140.15300000000002</v>
      </c>
      <c r="D6" s="61">
        <f>'RG14 &amp; 13 TEAMS'!I9</f>
        <v>140.087</v>
      </c>
    </row>
    <row r="7" spans="1:4" s="62" customFormat="1" ht="34.5" customHeight="1">
      <c r="A7" s="98" t="s">
        <v>135</v>
      </c>
      <c r="B7" s="61">
        <f>'RG14 &amp; 13 TEAMS'!I49</f>
        <v>137.90300000000002</v>
      </c>
      <c r="C7" s="61">
        <f>'RG14 &amp; 13 TEAMS'!I59</f>
        <v>136.937</v>
      </c>
      <c r="D7" s="61">
        <f>'RG14 &amp; 13 TEAMS'!I39</f>
        <v>138.139</v>
      </c>
    </row>
    <row r="8" spans="1:4" s="62" customFormat="1" ht="34.5" customHeight="1">
      <c r="A8" s="98" t="s">
        <v>48</v>
      </c>
      <c r="B8" s="61">
        <f>'RCG12 &amp; 11 TEAMS'!I9</f>
        <v>140.57</v>
      </c>
      <c r="C8" s="61">
        <f>'RCG12 &amp; 11 TEAMS'!I19</f>
        <v>132.82</v>
      </c>
      <c r="D8" s="61">
        <f>'RCG12 &amp; 11 TEAMS'!I29</f>
        <v>139.937</v>
      </c>
    </row>
    <row r="9" spans="1:4" s="62" customFormat="1" ht="34.5" customHeight="1">
      <c r="A9" s="98" t="s">
        <v>49</v>
      </c>
      <c r="B9" s="61">
        <f>'RCG12 &amp; 11 TEAMS'!I39</f>
        <v>140.436</v>
      </c>
      <c r="C9" s="61">
        <f>'RCG12 &amp; 11 TEAMS'!I49</f>
        <v>133.539</v>
      </c>
      <c r="D9" s="61">
        <f>'RCG12 &amp; 11 TEAMS'!I59</f>
        <v>136.604</v>
      </c>
    </row>
    <row r="10" spans="1:4" s="62" customFormat="1" ht="34.5" customHeight="1">
      <c r="A10" s="98" t="s">
        <v>50</v>
      </c>
      <c r="B10" s="61">
        <f>'RCG10 &amp; 9 TEAMS'!I9</f>
        <v>138.687</v>
      </c>
      <c r="C10" s="61">
        <f>'RCG10 &amp; 9 TEAMS'!I19</f>
        <v>136.053</v>
      </c>
      <c r="D10" s="61">
        <f>'RCG10 &amp; 9 TEAMS'!I29</f>
        <v>135.18699999999998</v>
      </c>
    </row>
    <row r="11" spans="1:4" s="62" customFormat="1" ht="34.5" customHeight="1">
      <c r="A11" s="98" t="s">
        <v>51</v>
      </c>
      <c r="B11" s="61">
        <f>'RCG10 &amp; 9 TEAMS'!I39</f>
        <v>134.67000000000002</v>
      </c>
      <c r="C11" s="61">
        <f>'RCG10 &amp; 9 TEAMS'!I49</f>
        <v>79.536</v>
      </c>
      <c r="D11" s="61">
        <f>'RCG10 &amp; 9 TEAMS'!I59</f>
        <v>73.23700000000001</v>
      </c>
    </row>
    <row r="12" spans="1:4" s="62" customFormat="1" ht="34.5" customHeight="1">
      <c r="A12" s="61"/>
      <c r="B12" s="61"/>
      <c r="C12" s="61"/>
      <c r="D12" s="61"/>
    </row>
    <row r="13" spans="1:4" s="158" customFormat="1" ht="34.5" customHeight="1" thickBot="1">
      <c r="A13" s="156" t="s">
        <v>55</v>
      </c>
      <c r="B13" s="157">
        <f>SUM(B6:B11)</f>
        <v>835.9180000000001</v>
      </c>
      <c r="C13" s="157">
        <f>SUM(C6:C11)</f>
        <v>759.038</v>
      </c>
      <c r="D13" s="157">
        <f>SUM(D6:D11)</f>
        <v>763.191</v>
      </c>
    </row>
    <row r="14" spans="1:4" s="62" customFormat="1" ht="34.5" customHeight="1" thickTop="1">
      <c r="A14" s="101" t="s">
        <v>56</v>
      </c>
      <c r="B14" s="100" t="s">
        <v>296</v>
      </c>
      <c r="C14" s="100" t="s">
        <v>298</v>
      </c>
      <c r="D14" s="100" t="s">
        <v>297</v>
      </c>
    </row>
    <row r="16" ht="12.75">
      <c r="C16" s="9" t="s">
        <v>7</v>
      </c>
    </row>
  </sheetData>
  <sheetProtection/>
  <printOptions/>
  <pageMargins left="0.7480314960629921" right="0.7480314960629921" top="1.4173228346456694" bottom="0.984251968503937" header="0.5118110236220472" footer="0.5118110236220472"/>
  <pageSetup fitToHeight="1" fitToWidth="1" horizontalDpi="300" verticalDpi="300" orientation="landscape" paperSize="9" scale="69" r:id="rId1"/>
  <headerFooter alignWithMargins="0">
    <oddHeader>&amp;C&amp;16NWGA GRADES FINALS 2013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zoomScalePageLayoutView="0" workbookViewId="0" topLeftCell="A1">
      <selection activeCell="I48" sqref="I4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22"/>
  <sheetViews>
    <sheetView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9.140625" defaultRowHeight="12.75"/>
  <cols>
    <col min="1" max="1" width="6.8515625" style="7" customWidth="1"/>
    <col min="2" max="2" width="35.7109375" style="7" customWidth="1"/>
    <col min="3" max="3" width="30.421875" style="9" bestFit="1" customWidth="1"/>
    <col min="4" max="4" width="11.8515625" style="9" bestFit="1" customWidth="1"/>
    <col min="5" max="5" width="11.7109375" style="9" bestFit="1" customWidth="1"/>
    <col min="6" max="6" width="10.00390625" style="9" bestFit="1" customWidth="1"/>
    <col min="7" max="7" width="6.421875" style="7" bestFit="1" customWidth="1"/>
    <col min="8" max="8" width="11.8515625" style="7" bestFit="1" customWidth="1"/>
    <col min="9" max="9" width="11.7109375" style="9" bestFit="1" customWidth="1"/>
    <col min="10" max="10" width="10.00390625" style="9" bestFit="1" customWidth="1"/>
    <col min="11" max="11" width="6.421875" style="9" bestFit="1" customWidth="1"/>
    <col min="12" max="12" width="11.8515625" style="7" bestFit="1" customWidth="1"/>
    <col min="13" max="13" width="11.7109375" style="7" bestFit="1" customWidth="1"/>
    <col min="14" max="14" width="10.00390625" style="9" bestFit="1" customWidth="1"/>
    <col min="15" max="15" width="6.421875" style="9" bestFit="1" customWidth="1"/>
    <col min="16" max="16" width="11.8515625" style="9" bestFit="1" customWidth="1"/>
    <col min="17" max="17" width="11.7109375" style="7" bestFit="1" customWidth="1"/>
    <col min="18" max="18" width="10.00390625" style="7" bestFit="1" customWidth="1"/>
    <col min="19" max="19" width="6.421875" style="9" bestFit="1" customWidth="1"/>
    <col min="20" max="20" width="10.00390625" style="9" bestFit="1" customWidth="1"/>
    <col min="21" max="21" width="6.421875" style="9" bestFit="1" customWidth="1"/>
    <col min="22" max="22" width="12.00390625" style="7" customWidth="1"/>
    <col min="23" max="23" width="10.7109375" style="62" hidden="1" customWidth="1"/>
    <col min="24" max="24" width="11.8515625" style="62" hidden="1" customWidth="1"/>
    <col min="25" max="25" width="11.140625" style="62" hidden="1" customWidth="1"/>
    <col min="26" max="35" width="9.140625" style="62" hidden="1" customWidth="1"/>
    <col min="36" max="36" width="9.140625" style="7" customWidth="1"/>
    <col min="37" max="67" width="10.7109375" style="7" customWidth="1"/>
    <col min="68" max="241" width="9.140625" style="7" customWidth="1"/>
    <col min="242" max="16384" width="9.140625" style="10" customWidth="1"/>
  </cols>
  <sheetData>
    <row r="1" spans="32:33" ht="18">
      <c r="AF1" s="77"/>
      <c r="AG1" s="77"/>
    </row>
    <row r="2" spans="1:33" ht="34.5" thickBot="1">
      <c r="A2" s="184" t="s">
        <v>136</v>
      </c>
      <c r="D2" s="185"/>
      <c r="H2" s="186"/>
      <c r="AF2" s="77"/>
      <c r="AG2" s="77"/>
    </row>
    <row r="3" spans="1:238" s="20" customFormat="1" ht="32.25" customHeight="1" thickBot="1">
      <c r="A3" s="109" t="s">
        <v>10</v>
      </c>
      <c r="B3" s="110" t="s">
        <v>9</v>
      </c>
      <c r="C3" s="111" t="s">
        <v>6</v>
      </c>
      <c r="D3" s="67" t="s">
        <v>0</v>
      </c>
      <c r="E3" s="68"/>
      <c r="F3" s="219"/>
      <c r="G3" s="220"/>
      <c r="H3" s="67" t="s">
        <v>1</v>
      </c>
      <c r="I3" s="68"/>
      <c r="J3" s="219"/>
      <c r="K3" s="220"/>
      <c r="L3" s="67" t="s">
        <v>2</v>
      </c>
      <c r="M3" s="68"/>
      <c r="N3" s="219"/>
      <c r="O3" s="220"/>
      <c r="P3" s="67" t="s">
        <v>3</v>
      </c>
      <c r="Q3" s="68"/>
      <c r="R3" s="219"/>
      <c r="S3" s="220"/>
      <c r="T3" s="217" t="s">
        <v>4</v>
      </c>
      <c r="U3" s="218"/>
      <c r="W3" s="78"/>
      <c r="X3" s="78" t="s">
        <v>0</v>
      </c>
      <c r="Y3" s="78"/>
      <c r="Z3" s="79" t="s">
        <v>1</v>
      </c>
      <c r="AA3" s="79"/>
      <c r="AB3" s="78" t="s">
        <v>2</v>
      </c>
      <c r="AC3" s="78"/>
      <c r="AD3" s="79" t="s">
        <v>3</v>
      </c>
      <c r="AE3" s="79"/>
      <c r="AF3" s="79" t="s">
        <v>18</v>
      </c>
      <c r="AG3" s="79"/>
      <c r="AH3" s="79" t="s">
        <v>4</v>
      </c>
      <c r="AI3" s="79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ID3" s="24"/>
    </row>
    <row r="4" spans="1:238" s="17" customFormat="1" ht="18">
      <c r="A4" s="35" t="s">
        <v>7</v>
      </c>
      <c r="B4" s="36"/>
      <c r="C4" s="37"/>
      <c r="D4" s="108" t="s">
        <v>83</v>
      </c>
      <c r="E4" s="63" t="s">
        <v>84</v>
      </c>
      <c r="F4" s="65" t="s">
        <v>5</v>
      </c>
      <c r="G4" s="64" t="s">
        <v>20</v>
      </c>
      <c r="H4" s="108" t="s">
        <v>83</v>
      </c>
      <c r="I4" s="63" t="s">
        <v>84</v>
      </c>
      <c r="J4" s="65" t="s">
        <v>5</v>
      </c>
      <c r="K4" s="64" t="s">
        <v>20</v>
      </c>
      <c r="L4" s="108" t="s">
        <v>83</v>
      </c>
      <c r="M4" s="63" t="s">
        <v>84</v>
      </c>
      <c r="N4" s="65" t="s">
        <v>5</v>
      </c>
      <c r="O4" s="64" t="s">
        <v>20</v>
      </c>
      <c r="P4" s="108" t="s">
        <v>83</v>
      </c>
      <c r="Q4" s="63" t="s">
        <v>84</v>
      </c>
      <c r="R4" s="65" t="s">
        <v>5</v>
      </c>
      <c r="S4" s="64" t="s">
        <v>20</v>
      </c>
      <c r="T4" s="66" t="s">
        <v>5</v>
      </c>
      <c r="U4" s="64" t="s">
        <v>20</v>
      </c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ID4" s="19"/>
    </row>
    <row r="5" spans="1:241" ht="18">
      <c r="A5" s="196">
        <v>1</v>
      </c>
      <c r="B5" s="188" t="s">
        <v>208</v>
      </c>
      <c r="C5" s="197" t="s">
        <v>209</v>
      </c>
      <c r="D5" s="104">
        <v>13.5</v>
      </c>
      <c r="E5" s="14">
        <v>0.6</v>
      </c>
      <c r="F5" s="5">
        <f>D5-E5</f>
        <v>12.9</v>
      </c>
      <c r="G5" s="29">
        <f aca="true" t="shared" si="0" ref="G5:G20">VLOOKUP(F5,X$5:Y$20,2,FALSE)</f>
        <v>2</v>
      </c>
      <c r="H5" s="104">
        <v>13.5</v>
      </c>
      <c r="I5" s="14">
        <v>2.733</v>
      </c>
      <c r="J5" s="5">
        <f aca="true" t="shared" si="1" ref="J5:J20">H5-I5</f>
        <v>10.767</v>
      </c>
      <c r="K5" s="29">
        <f aca="true" t="shared" si="2" ref="K5:K20">VLOOKUP(J5,Z$5:AA$20,2,FALSE)</f>
        <v>11</v>
      </c>
      <c r="L5" s="104">
        <v>13.5</v>
      </c>
      <c r="M5" s="14">
        <v>1.733</v>
      </c>
      <c r="N5" s="5">
        <f aca="true" t="shared" si="3" ref="N5:N20">L5-M5</f>
        <v>11.767</v>
      </c>
      <c r="O5" s="29">
        <f aca="true" t="shared" si="4" ref="O5:O20">VLOOKUP(N5,AB$5:AC$20,2,FALSE)</f>
        <v>2</v>
      </c>
      <c r="P5" s="104">
        <v>13.5</v>
      </c>
      <c r="Q5" s="14">
        <v>1.75</v>
      </c>
      <c r="R5" s="5">
        <f aca="true" t="shared" si="5" ref="R5:R20">P5-Q5</f>
        <v>11.75</v>
      </c>
      <c r="S5" s="29">
        <f aca="true" t="shared" si="6" ref="S5:S20">VLOOKUP(R5,AD$5:AE$20,2,FALSE)</f>
        <v>3</v>
      </c>
      <c r="T5" s="39">
        <f aca="true" t="shared" si="7" ref="T5:T20">F5+J5+N5+R5</f>
        <v>47.184</v>
      </c>
      <c r="U5" s="29">
        <f aca="true" t="shared" si="8" ref="U5:U20">VLOOKUP(T5,AH$5:AI$20,2,FALSE)</f>
        <v>3</v>
      </c>
      <c r="W5" s="62">
        <v>1</v>
      </c>
      <c r="X5" s="62">
        <f>LARGE(F$5:F$20,$W5)</f>
        <v>13</v>
      </c>
      <c r="Y5" s="62">
        <f>IF(X5=X4,Y4,Y4+1)</f>
        <v>1</v>
      </c>
      <c r="Z5" s="62">
        <f>LARGE(J$5:J$20,$W5)</f>
        <v>11.8</v>
      </c>
      <c r="AA5" s="62">
        <f>IF(Z5=Z4,AA4,AA4+1)</f>
        <v>1</v>
      </c>
      <c r="AB5" s="62">
        <f>LARGE(N$5:N$20,$W5)</f>
        <v>11.8</v>
      </c>
      <c r="AC5" s="62">
        <f>IF(AB5=AB4,AC4,AC4+1)</f>
        <v>1</v>
      </c>
      <c r="AD5" s="62">
        <f>LARGE(R$5:R$20,$W5)</f>
        <v>12.05</v>
      </c>
      <c r="AE5" s="62">
        <f>IF(AD5=AD4,AE4,AE4+1)</f>
        <v>1</v>
      </c>
      <c r="AF5" s="62" t="e">
        <f>LARGE(#REF!,$W5)</f>
        <v>#REF!</v>
      </c>
      <c r="AG5" s="62" t="e">
        <f>IF(AF5=AF4,AG4,AG4+1)</f>
        <v>#REF!</v>
      </c>
      <c r="AH5" s="62">
        <f>LARGE(T$5:T$20,$W5)</f>
        <v>48.516999999999996</v>
      </c>
      <c r="AI5" s="62">
        <f>IF(AH5=AH4,AI4,AI4+1)</f>
        <v>1</v>
      </c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ID5" s="1"/>
      <c r="IE5" s="10"/>
      <c r="IF5" s="10"/>
      <c r="IG5" s="10"/>
    </row>
    <row r="6" spans="1:241" ht="18">
      <c r="A6" s="196">
        <v>2</v>
      </c>
      <c r="B6" s="188" t="s">
        <v>210</v>
      </c>
      <c r="C6" s="197" t="s">
        <v>209</v>
      </c>
      <c r="D6" s="105">
        <v>13.5</v>
      </c>
      <c r="E6" s="15">
        <v>0.633</v>
      </c>
      <c r="F6" s="5">
        <f aca="true" t="shared" si="9" ref="F6:F20">D6-E6</f>
        <v>12.867</v>
      </c>
      <c r="G6" s="29">
        <f t="shared" si="0"/>
        <v>3</v>
      </c>
      <c r="H6" s="105">
        <v>13.5</v>
      </c>
      <c r="I6" s="15">
        <v>1.766</v>
      </c>
      <c r="J6" s="5">
        <f t="shared" si="1"/>
        <v>11.734</v>
      </c>
      <c r="K6" s="29">
        <f t="shared" si="2"/>
        <v>2</v>
      </c>
      <c r="L6" s="105">
        <v>13.5</v>
      </c>
      <c r="M6" s="15">
        <v>3.233</v>
      </c>
      <c r="N6" s="5">
        <f t="shared" si="3"/>
        <v>10.267</v>
      </c>
      <c r="O6" s="29">
        <f t="shared" si="4"/>
        <v>10</v>
      </c>
      <c r="P6" s="105">
        <v>13.5</v>
      </c>
      <c r="Q6" s="15">
        <v>2.35</v>
      </c>
      <c r="R6" s="5">
        <f t="shared" si="5"/>
        <v>11.15</v>
      </c>
      <c r="S6" s="29">
        <f t="shared" si="6"/>
        <v>7</v>
      </c>
      <c r="T6" s="39">
        <f t="shared" si="7"/>
        <v>46.017999999999994</v>
      </c>
      <c r="U6" s="29">
        <f t="shared" si="8"/>
        <v>10</v>
      </c>
      <c r="W6" s="62">
        <v>2</v>
      </c>
      <c r="X6" s="62">
        <f aca="true" t="shared" si="10" ref="X6:X20">LARGE(F$5:F$20,$W6)</f>
        <v>12.9</v>
      </c>
      <c r="Y6" s="62">
        <f aca="true" t="shared" si="11" ref="Y6:Y20">IF(X6=X5,Y5,Y5+1)</f>
        <v>2</v>
      </c>
      <c r="Z6" s="62">
        <f aca="true" t="shared" si="12" ref="Z6:Z20">LARGE(J$5:J$20,$W6)</f>
        <v>11.8</v>
      </c>
      <c r="AA6" s="62">
        <f aca="true" t="shared" si="13" ref="AA6:AA20">IF(Z6=Z5,AA5,AA5+1)</f>
        <v>1</v>
      </c>
      <c r="AB6" s="62">
        <f aca="true" t="shared" si="14" ref="AB6:AB20">LARGE(N$5:N$20,$W6)</f>
        <v>11.767</v>
      </c>
      <c r="AC6" s="62">
        <f aca="true" t="shared" si="15" ref="AC6:AC20">IF(AB6=AB5,AC5,AC5+1)</f>
        <v>2</v>
      </c>
      <c r="AD6" s="62">
        <f aca="true" t="shared" si="16" ref="AD6:AD20">LARGE(R$5:R$20,$W6)</f>
        <v>11.8</v>
      </c>
      <c r="AE6" s="62">
        <f aca="true" t="shared" si="17" ref="AE6:AE20">IF(AD6=AD5,AE5,AE5+1)</f>
        <v>2</v>
      </c>
      <c r="AF6" s="62" t="e">
        <f>LARGE(#REF!,$W6)</f>
        <v>#REF!</v>
      </c>
      <c r="AG6" s="62" t="e">
        <f aca="true" t="shared" si="18" ref="AG6:AG20">IF(AF6=AF5,AG5,AG5+1)</f>
        <v>#REF!</v>
      </c>
      <c r="AH6" s="62">
        <f aca="true" t="shared" si="19" ref="AH6:AH20">LARGE(T$5:T$20,$W6)</f>
        <v>47.484</v>
      </c>
      <c r="AI6" s="62">
        <f aca="true" t="shared" si="20" ref="AI6:AI20">IF(AH6=AH5,AI5,AI5+1)</f>
        <v>2</v>
      </c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ID6" s="1"/>
      <c r="IE6" s="10"/>
      <c r="IF6" s="10"/>
      <c r="IG6" s="10"/>
    </row>
    <row r="7" spans="1:241" ht="18">
      <c r="A7" s="196">
        <v>3</v>
      </c>
      <c r="B7" s="188" t="s">
        <v>211</v>
      </c>
      <c r="C7" s="197" t="s">
        <v>209</v>
      </c>
      <c r="D7" s="105">
        <v>13.5</v>
      </c>
      <c r="E7" s="15">
        <v>0.666</v>
      </c>
      <c r="F7" s="5">
        <f t="shared" si="9"/>
        <v>12.834</v>
      </c>
      <c r="G7" s="29">
        <f t="shared" si="0"/>
        <v>4</v>
      </c>
      <c r="H7" s="105">
        <v>13.5</v>
      </c>
      <c r="I7" s="15">
        <v>2.033</v>
      </c>
      <c r="J7" s="5">
        <f t="shared" si="1"/>
        <v>11.467</v>
      </c>
      <c r="K7" s="29">
        <f t="shared" si="2"/>
        <v>6</v>
      </c>
      <c r="L7" s="105">
        <v>13.5</v>
      </c>
      <c r="M7" s="15">
        <v>3.6</v>
      </c>
      <c r="N7" s="5">
        <f t="shared" si="3"/>
        <v>9.9</v>
      </c>
      <c r="O7" s="29">
        <f t="shared" si="4"/>
        <v>12</v>
      </c>
      <c r="P7" s="105">
        <v>13.5</v>
      </c>
      <c r="Q7" s="15">
        <v>2.45</v>
      </c>
      <c r="R7" s="5">
        <f t="shared" si="5"/>
        <v>11.05</v>
      </c>
      <c r="S7" s="29">
        <f t="shared" si="6"/>
        <v>8</v>
      </c>
      <c r="T7" s="39">
        <f t="shared" si="7"/>
        <v>45.251000000000005</v>
      </c>
      <c r="U7" s="29">
        <f t="shared" si="8"/>
        <v>11</v>
      </c>
      <c r="W7" s="62">
        <v>3</v>
      </c>
      <c r="X7" s="62">
        <f t="shared" si="10"/>
        <v>12.867</v>
      </c>
      <c r="Y7" s="62">
        <f t="shared" si="11"/>
        <v>3</v>
      </c>
      <c r="Z7" s="62">
        <f t="shared" si="12"/>
        <v>11.734</v>
      </c>
      <c r="AA7" s="62">
        <f t="shared" si="13"/>
        <v>2</v>
      </c>
      <c r="AB7" s="62">
        <f t="shared" si="14"/>
        <v>11.534</v>
      </c>
      <c r="AC7" s="62">
        <f t="shared" si="15"/>
        <v>3</v>
      </c>
      <c r="AD7" s="62">
        <f t="shared" si="16"/>
        <v>11.75</v>
      </c>
      <c r="AE7" s="62">
        <f t="shared" si="17"/>
        <v>3</v>
      </c>
      <c r="AF7" s="62" t="e">
        <f>LARGE(#REF!,$W7)</f>
        <v>#REF!</v>
      </c>
      <c r="AG7" s="62" t="e">
        <f t="shared" si="18"/>
        <v>#REF!</v>
      </c>
      <c r="AH7" s="62">
        <f t="shared" si="19"/>
        <v>47.184</v>
      </c>
      <c r="AI7" s="62">
        <f t="shared" si="20"/>
        <v>3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ID7" s="1"/>
      <c r="IE7" s="10"/>
      <c r="IF7" s="10"/>
      <c r="IG7" s="10"/>
    </row>
    <row r="8" spans="1:241" ht="18">
      <c r="A8" s="196">
        <v>4</v>
      </c>
      <c r="B8" s="188" t="s">
        <v>212</v>
      </c>
      <c r="C8" s="197" t="s">
        <v>209</v>
      </c>
      <c r="D8" s="105">
        <v>13.5</v>
      </c>
      <c r="E8" s="15">
        <v>0.866</v>
      </c>
      <c r="F8" s="5">
        <f t="shared" si="9"/>
        <v>12.634</v>
      </c>
      <c r="G8" s="29">
        <f t="shared" si="0"/>
        <v>8</v>
      </c>
      <c r="H8" s="105">
        <v>13</v>
      </c>
      <c r="I8" s="15">
        <v>3.9</v>
      </c>
      <c r="J8" s="5">
        <f t="shared" si="1"/>
        <v>9.1</v>
      </c>
      <c r="K8" s="29">
        <f t="shared" si="2"/>
        <v>12</v>
      </c>
      <c r="L8" s="105">
        <v>13.5</v>
      </c>
      <c r="M8" s="15">
        <v>1.966</v>
      </c>
      <c r="N8" s="5">
        <f t="shared" si="3"/>
        <v>11.534</v>
      </c>
      <c r="O8" s="29">
        <f t="shared" si="4"/>
        <v>3</v>
      </c>
      <c r="P8" s="105">
        <v>13</v>
      </c>
      <c r="Q8" s="15">
        <v>2.65</v>
      </c>
      <c r="R8" s="5">
        <f t="shared" si="5"/>
        <v>10.35</v>
      </c>
      <c r="S8" s="29">
        <f t="shared" si="6"/>
        <v>11</v>
      </c>
      <c r="T8" s="39">
        <f t="shared" si="7"/>
        <v>43.618</v>
      </c>
      <c r="U8" s="29">
        <f t="shared" si="8"/>
        <v>14</v>
      </c>
      <c r="W8" s="62">
        <v>4</v>
      </c>
      <c r="X8" s="62">
        <f t="shared" si="10"/>
        <v>12.867</v>
      </c>
      <c r="Y8" s="62">
        <f t="shared" si="11"/>
        <v>3</v>
      </c>
      <c r="Z8" s="62">
        <f t="shared" si="12"/>
        <v>11.667</v>
      </c>
      <c r="AA8" s="62">
        <f t="shared" si="13"/>
        <v>3</v>
      </c>
      <c r="AB8" s="62">
        <f t="shared" si="14"/>
        <v>11.434000000000001</v>
      </c>
      <c r="AC8" s="62">
        <f t="shared" si="15"/>
        <v>4</v>
      </c>
      <c r="AD8" s="62">
        <f t="shared" si="16"/>
        <v>11.75</v>
      </c>
      <c r="AE8" s="62">
        <f t="shared" si="17"/>
        <v>3</v>
      </c>
      <c r="AF8" s="62" t="e">
        <f>LARGE(#REF!,$W8)</f>
        <v>#REF!</v>
      </c>
      <c r="AG8" s="62" t="e">
        <f t="shared" si="18"/>
        <v>#REF!</v>
      </c>
      <c r="AH8" s="62">
        <f t="shared" si="19"/>
        <v>47.168000000000006</v>
      </c>
      <c r="AI8" s="62">
        <f t="shared" si="20"/>
        <v>4</v>
      </c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ID8" s="1"/>
      <c r="IE8" s="10"/>
      <c r="IF8" s="10"/>
      <c r="IG8" s="10"/>
    </row>
    <row r="9" spans="1:241" ht="18">
      <c r="A9" s="196">
        <v>8</v>
      </c>
      <c r="B9" s="188" t="s">
        <v>219</v>
      </c>
      <c r="C9" s="197" t="s">
        <v>220</v>
      </c>
      <c r="D9" s="105">
        <v>13.5</v>
      </c>
      <c r="E9" s="15">
        <v>0.633</v>
      </c>
      <c r="F9" s="5">
        <f t="shared" si="9"/>
        <v>12.867</v>
      </c>
      <c r="G9" s="29">
        <f t="shared" si="0"/>
        <v>3</v>
      </c>
      <c r="H9" s="105">
        <v>13.5</v>
      </c>
      <c r="I9" s="15">
        <v>1.7</v>
      </c>
      <c r="J9" s="5">
        <f t="shared" si="1"/>
        <v>11.8</v>
      </c>
      <c r="K9" s="29">
        <f t="shared" si="2"/>
        <v>1</v>
      </c>
      <c r="L9" s="105">
        <v>13.5</v>
      </c>
      <c r="M9" s="15">
        <v>1.7</v>
      </c>
      <c r="N9" s="5">
        <f t="shared" si="3"/>
        <v>11.8</v>
      </c>
      <c r="O9" s="29">
        <f t="shared" si="4"/>
        <v>1</v>
      </c>
      <c r="P9" s="105">
        <v>13.5</v>
      </c>
      <c r="Q9" s="15">
        <v>1.45</v>
      </c>
      <c r="R9" s="5">
        <f t="shared" si="5"/>
        <v>12.05</v>
      </c>
      <c r="S9" s="29">
        <f t="shared" si="6"/>
        <v>1</v>
      </c>
      <c r="T9" s="39">
        <f t="shared" si="7"/>
        <v>48.516999999999996</v>
      </c>
      <c r="U9" s="29">
        <f t="shared" si="8"/>
        <v>1</v>
      </c>
      <c r="W9" s="62">
        <v>5</v>
      </c>
      <c r="X9" s="62">
        <f t="shared" si="10"/>
        <v>12.867</v>
      </c>
      <c r="Y9" s="62">
        <f t="shared" si="11"/>
        <v>3</v>
      </c>
      <c r="Z9" s="62">
        <f t="shared" si="12"/>
        <v>11.667</v>
      </c>
      <c r="AA9" s="62">
        <f t="shared" si="13"/>
        <v>3</v>
      </c>
      <c r="AB9" s="62">
        <f t="shared" si="14"/>
        <v>11.367</v>
      </c>
      <c r="AC9" s="62">
        <f t="shared" si="15"/>
        <v>5</v>
      </c>
      <c r="AD9" s="62">
        <f t="shared" si="16"/>
        <v>11.55</v>
      </c>
      <c r="AE9" s="62">
        <f t="shared" si="17"/>
        <v>4</v>
      </c>
      <c r="AF9" s="62" t="e">
        <f>LARGE(#REF!,$W9)</f>
        <v>#REF!</v>
      </c>
      <c r="AG9" s="62" t="e">
        <f t="shared" si="18"/>
        <v>#REF!</v>
      </c>
      <c r="AH9" s="62">
        <f t="shared" si="19"/>
        <v>47.084</v>
      </c>
      <c r="AI9" s="62">
        <f t="shared" si="20"/>
        <v>5</v>
      </c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ID9" s="1"/>
      <c r="IE9" s="10"/>
      <c r="IF9" s="10"/>
      <c r="IG9" s="10"/>
    </row>
    <row r="10" spans="1:241" ht="18">
      <c r="A10" s="196">
        <v>9</v>
      </c>
      <c r="B10" s="188" t="s">
        <v>221</v>
      </c>
      <c r="C10" s="197" t="s">
        <v>220</v>
      </c>
      <c r="D10" s="105">
        <v>13.5</v>
      </c>
      <c r="E10" s="15">
        <v>0.633</v>
      </c>
      <c r="F10" s="5">
        <f t="shared" si="9"/>
        <v>12.867</v>
      </c>
      <c r="G10" s="29">
        <f t="shared" si="0"/>
        <v>3</v>
      </c>
      <c r="H10" s="105">
        <v>13.5</v>
      </c>
      <c r="I10" s="15">
        <v>1.833</v>
      </c>
      <c r="J10" s="5">
        <f t="shared" si="1"/>
        <v>11.667</v>
      </c>
      <c r="K10" s="29">
        <f t="shared" si="2"/>
        <v>3</v>
      </c>
      <c r="L10" s="105">
        <v>13.5</v>
      </c>
      <c r="M10" s="15">
        <v>2.533</v>
      </c>
      <c r="N10" s="5">
        <f t="shared" si="3"/>
        <v>10.967</v>
      </c>
      <c r="O10" s="29">
        <f t="shared" si="4"/>
        <v>9</v>
      </c>
      <c r="P10" s="105">
        <v>13.5</v>
      </c>
      <c r="Q10" s="15">
        <v>1.95</v>
      </c>
      <c r="R10" s="5">
        <f t="shared" si="5"/>
        <v>11.55</v>
      </c>
      <c r="S10" s="29">
        <f t="shared" si="6"/>
        <v>4</v>
      </c>
      <c r="T10" s="39">
        <f t="shared" si="7"/>
        <v>47.051</v>
      </c>
      <c r="U10" s="29">
        <f t="shared" si="8"/>
        <v>6</v>
      </c>
      <c r="W10" s="62">
        <v>6</v>
      </c>
      <c r="X10" s="62">
        <f t="shared" si="10"/>
        <v>12.867</v>
      </c>
      <c r="Y10" s="62">
        <f t="shared" si="11"/>
        <v>3</v>
      </c>
      <c r="Z10" s="62">
        <f t="shared" si="12"/>
        <v>11.534</v>
      </c>
      <c r="AA10" s="62">
        <f t="shared" si="13"/>
        <v>4</v>
      </c>
      <c r="AB10" s="62">
        <f t="shared" si="14"/>
        <v>11.267</v>
      </c>
      <c r="AC10" s="62">
        <f t="shared" si="15"/>
        <v>6</v>
      </c>
      <c r="AD10" s="62">
        <f t="shared" si="16"/>
        <v>11.45</v>
      </c>
      <c r="AE10" s="62">
        <f t="shared" si="17"/>
        <v>5</v>
      </c>
      <c r="AF10" s="62" t="e">
        <f>LARGE(#REF!,$W10)</f>
        <v>#REF!</v>
      </c>
      <c r="AG10" s="62" t="e">
        <f t="shared" si="18"/>
        <v>#REF!</v>
      </c>
      <c r="AH10" s="62">
        <f t="shared" si="19"/>
        <v>47.051</v>
      </c>
      <c r="AI10" s="62">
        <f t="shared" si="20"/>
        <v>6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ID10" s="1"/>
      <c r="IE10" s="10"/>
      <c r="IF10" s="10"/>
      <c r="IG10" s="10"/>
    </row>
    <row r="11" spans="1:241" ht="18">
      <c r="A11" s="196">
        <v>10</v>
      </c>
      <c r="B11" s="188" t="s">
        <v>222</v>
      </c>
      <c r="C11" s="197" t="s">
        <v>220</v>
      </c>
      <c r="D11" s="105">
        <v>13.5</v>
      </c>
      <c r="E11" s="15">
        <v>0.933</v>
      </c>
      <c r="F11" s="5">
        <f t="shared" si="9"/>
        <v>12.567</v>
      </c>
      <c r="G11" s="29">
        <f t="shared" si="0"/>
        <v>9</v>
      </c>
      <c r="H11" s="105">
        <v>13.5</v>
      </c>
      <c r="I11" s="15">
        <v>1.7</v>
      </c>
      <c r="J11" s="5">
        <v>11.8</v>
      </c>
      <c r="K11" s="29">
        <f t="shared" si="2"/>
        <v>1</v>
      </c>
      <c r="L11" s="105">
        <v>13.5</v>
      </c>
      <c r="M11" s="15">
        <v>2.133</v>
      </c>
      <c r="N11" s="5">
        <f t="shared" si="3"/>
        <v>11.367</v>
      </c>
      <c r="O11" s="29">
        <f t="shared" si="4"/>
        <v>5</v>
      </c>
      <c r="P11" s="105">
        <v>13.5</v>
      </c>
      <c r="Q11" s="15">
        <v>1.75</v>
      </c>
      <c r="R11" s="5">
        <f t="shared" si="5"/>
        <v>11.75</v>
      </c>
      <c r="S11" s="29">
        <f t="shared" si="6"/>
        <v>3</v>
      </c>
      <c r="T11" s="39">
        <f t="shared" si="7"/>
        <v>47.484</v>
      </c>
      <c r="U11" s="29">
        <f t="shared" si="8"/>
        <v>2</v>
      </c>
      <c r="W11" s="62">
        <v>7</v>
      </c>
      <c r="X11" s="62">
        <f t="shared" si="10"/>
        <v>12.867</v>
      </c>
      <c r="Y11" s="62">
        <f t="shared" si="11"/>
        <v>3</v>
      </c>
      <c r="Z11" s="62">
        <f t="shared" si="12"/>
        <v>11.5</v>
      </c>
      <c r="AA11" s="62">
        <f t="shared" si="13"/>
        <v>5</v>
      </c>
      <c r="AB11" s="62">
        <f t="shared" si="14"/>
        <v>11.267</v>
      </c>
      <c r="AC11" s="62">
        <f t="shared" si="15"/>
        <v>6</v>
      </c>
      <c r="AD11" s="62">
        <f t="shared" si="16"/>
        <v>11.25</v>
      </c>
      <c r="AE11" s="62">
        <f t="shared" si="17"/>
        <v>6</v>
      </c>
      <c r="AF11" s="62" t="e">
        <f>LARGE(#REF!,$W11)</f>
        <v>#REF!</v>
      </c>
      <c r="AG11" s="62" t="e">
        <f t="shared" si="18"/>
        <v>#REF!</v>
      </c>
      <c r="AH11" s="62">
        <f t="shared" si="19"/>
        <v>46.650999999999996</v>
      </c>
      <c r="AI11" s="62">
        <f t="shared" si="20"/>
        <v>7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ID11" s="1"/>
      <c r="IE11" s="10"/>
      <c r="IF11" s="10"/>
      <c r="IG11" s="10"/>
    </row>
    <row r="12" spans="1:241" ht="18">
      <c r="A12" s="196">
        <v>11</v>
      </c>
      <c r="B12" s="188" t="s">
        <v>223</v>
      </c>
      <c r="C12" s="197" t="s">
        <v>220</v>
      </c>
      <c r="D12" s="105">
        <v>13.5</v>
      </c>
      <c r="E12" s="15">
        <v>0.633</v>
      </c>
      <c r="F12" s="5">
        <f t="shared" si="9"/>
        <v>12.867</v>
      </c>
      <c r="G12" s="29">
        <f t="shared" si="0"/>
        <v>3</v>
      </c>
      <c r="H12" s="105">
        <v>13.5</v>
      </c>
      <c r="I12" s="15">
        <v>2</v>
      </c>
      <c r="J12" s="5">
        <f t="shared" si="1"/>
        <v>11.5</v>
      </c>
      <c r="K12" s="29">
        <f t="shared" si="2"/>
        <v>5</v>
      </c>
      <c r="L12" s="105">
        <v>13.5</v>
      </c>
      <c r="M12" s="15">
        <v>2.233</v>
      </c>
      <c r="N12" s="5">
        <f t="shared" si="3"/>
        <v>11.267</v>
      </c>
      <c r="O12" s="29">
        <f t="shared" si="4"/>
        <v>6</v>
      </c>
      <c r="P12" s="105">
        <v>13.5</v>
      </c>
      <c r="Q12" s="15">
        <v>2.05</v>
      </c>
      <c r="R12" s="5">
        <f t="shared" si="5"/>
        <v>11.45</v>
      </c>
      <c r="S12" s="29">
        <f t="shared" si="6"/>
        <v>5</v>
      </c>
      <c r="T12" s="39">
        <f t="shared" si="7"/>
        <v>47.084</v>
      </c>
      <c r="U12" s="29">
        <f t="shared" si="8"/>
        <v>5</v>
      </c>
      <c r="W12" s="62">
        <v>8</v>
      </c>
      <c r="X12" s="62">
        <f t="shared" si="10"/>
        <v>12.834</v>
      </c>
      <c r="Y12" s="62">
        <f t="shared" si="11"/>
        <v>4</v>
      </c>
      <c r="Z12" s="62">
        <f t="shared" si="12"/>
        <v>11.467</v>
      </c>
      <c r="AA12" s="62">
        <f t="shared" si="13"/>
        <v>6</v>
      </c>
      <c r="AB12" s="62">
        <f t="shared" si="14"/>
        <v>11.2</v>
      </c>
      <c r="AC12" s="62">
        <f t="shared" si="15"/>
        <v>7</v>
      </c>
      <c r="AD12" s="62">
        <f t="shared" si="16"/>
        <v>11.25</v>
      </c>
      <c r="AE12" s="62">
        <f t="shared" si="17"/>
        <v>6</v>
      </c>
      <c r="AF12" s="62" t="e">
        <f>LARGE(#REF!,$W12)</f>
        <v>#REF!</v>
      </c>
      <c r="AG12" s="62" t="e">
        <f t="shared" si="18"/>
        <v>#REF!</v>
      </c>
      <c r="AH12" s="62">
        <f t="shared" si="19"/>
        <v>46.617999999999995</v>
      </c>
      <c r="AI12" s="62">
        <f t="shared" si="20"/>
        <v>8</v>
      </c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ID12" s="1"/>
      <c r="IE12" s="10"/>
      <c r="IF12" s="10"/>
      <c r="IG12" s="10"/>
    </row>
    <row r="13" spans="1:241" ht="18">
      <c r="A13" s="196">
        <v>12</v>
      </c>
      <c r="B13" s="188" t="s">
        <v>224</v>
      </c>
      <c r="C13" s="197" t="s">
        <v>225</v>
      </c>
      <c r="D13" s="105">
        <v>13.5</v>
      </c>
      <c r="E13" s="15">
        <v>0.766</v>
      </c>
      <c r="F13" s="5">
        <f t="shared" si="9"/>
        <v>12.734</v>
      </c>
      <c r="G13" s="29">
        <f t="shared" si="0"/>
        <v>6</v>
      </c>
      <c r="H13" s="105">
        <v>13.5</v>
      </c>
      <c r="I13" s="15">
        <v>1.966</v>
      </c>
      <c r="J13" s="5">
        <f t="shared" si="1"/>
        <v>11.534</v>
      </c>
      <c r="K13" s="29">
        <f t="shared" si="2"/>
        <v>4</v>
      </c>
      <c r="L13" s="105">
        <v>13.5</v>
      </c>
      <c r="M13" s="15">
        <v>2.4</v>
      </c>
      <c r="N13" s="5">
        <f t="shared" si="3"/>
        <v>11.1</v>
      </c>
      <c r="O13" s="29">
        <f t="shared" si="4"/>
        <v>8</v>
      </c>
      <c r="P13" s="105">
        <v>13.5</v>
      </c>
      <c r="Q13" s="15">
        <v>1.7</v>
      </c>
      <c r="R13" s="5">
        <f t="shared" si="5"/>
        <v>11.8</v>
      </c>
      <c r="S13" s="29">
        <f t="shared" si="6"/>
        <v>2</v>
      </c>
      <c r="T13" s="39">
        <f t="shared" si="7"/>
        <v>47.168000000000006</v>
      </c>
      <c r="U13" s="29">
        <f t="shared" si="8"/>
        <v>4</v>
      </c>
      <c r="W13" s="62">
        <v>9</v>
      </c>
      <c r="X13" s="62">
        <f t="shared" si="10"/>
        <v>12.767</v>
      </c>
      <c r="Y13" s="62">
        <f t="shared" si="11"/>
        <v>5</v>
      </c>
      <c r="Z13" s="62">
        <f t="shared" si="12"/>
        <v>11.434000000000001</v>
      </c>
      <c r="AA13" s="62">
        <f t="shared" si="13"/>
        <v>7</v>
      </c>
      <c r="AB13" s="62">
        <f t="shared" si="14"/>
        <v>11.1</v>
      </c>
      <c r="AC13" s="62">
        <f t="shared" si="15"/>
        <v>8</v>
      </c>
      <c r="AD13" s="62">
        <f t="shared" si="16"/>
        <v>11.15</v>
      </c>
      <c r="AE13" s="62">
        <f t="shared" si="17"/>
        <v>7</v>
      </c>
      <c r="AF13" s="62" t="e">
        <f>LARGE(#REF!,$W13)</f>
        <v>#REF!</v>
      </c>
      <c r="AG13" s="62" t="e">
        <f t="shared" si="18"/>
        <v>#REF!</v>
      </c>
      <c r="AH13" s="62">
        <f t="shared" si="19"/>
        <v>46.201</v>
      </c>
      <c r="AI13" s="62">
        <f t="shared" si="20"/>
        <v>9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ID13" s="1"/>
      <c r="IE13" s="10"/>
      <c r="IF13" s="10"/>
      <c r="IG13" s="10"/>
    </row>
    <row r="14" spans="1:241" ht="18">
      <c r="A14" s="196">
        <v>13</v>
      </c>
      <c r="B14" s="188" t="s">
        <v>226</v>
      </c>
      <c r="C14" s="197" t="s">
        <v>225</v>
      </c>
      <c r="D14" s="105">
        <v>13.5</v>
      </c>
      <c r="E14" s="15">
        <v>0.766</v>
      </c>
      <c r="F14" s="5">
        <f t="shared" si="9"/>
        <v>12.734</v>
      </c>
      <c r="G14" s="29">
        <f t="shared" si="0"/>
        <v>6</v>
      </c>
      <c r="H14" s="105">
        <v>13.5</v>
      </c>
      <c r="I14" s="15">
        <v>1.833</v>
      </c>
      <c r="J14" s="5">
        <f t="shared" si="1"/>
        <v>11.667</v>
      </c>
      <c r="K14" s="29">
        <f t="shared" si="2"/>
        <v>3</v>
      </c>
      <c r="L14" s="105">
        <v>13.5</v>
      </c>
      <c r="M14" s="15">
        <v>2.3</v>
      </c>
      <c r="N14" s="5">
        <f t="shared" si="3"/>
        <v>11.2</v>
      </c>
      <c r="O14" s="29">
        <f t="shared" si="4"/>
        <v>7</v>
      </c>
      <c r="P14" s="105">
        <v>13</v>
      </c>
      <c r="Q14" s="15">
        <v>2.4</v>
      </c>
      <c r="R14" s="5">
        <f t="shared" si="5"/>
        <v>10.6</v>
      </c>
      <c r="S14" s="29">
        <f t="shared" si="6"/>
        <v>10</v>
      </c>
      <c r="T14" s="39">
        <f t="shared" si="7"/>
        <v>46.201</v>
      </c>
      <c r="U14" s="29">
        <f t="shared" si="8"/>
        <v>9</v>
      </c>
      <c r="W14" s="62">
        <v>10</v>
      </c>
      <c r="X14" s="62">
        <f t="shared" si="10"/>
        <v>12.734</v>
      </c>
      <c r="Y14" s="62">
        <f t="shared" si="11"/>
        <v>6</v>
      </c>
      <c r="Z14" s="62">
        <f t="shared" si="12"/>
        <v>11</v>
      </c>
      <c r="AA14" s="62">
        <f t="shared" si="13"/>
        <v>8</v>
      </c>
      <c r="AB14" s="62">
        <f t="shared" si="14"/>
        <v>10.967</v>
      </c>
      <c r="AC14" s="62">
        <f t="shared" si="15"/>
        <v>9</v>
      </c>
      <c r="AD14" s="62">
        <f t="shared" si="16"/>
        <v>11.05</v>
      </c>
      <c r="AE14" s="62">
        <f t="shared" si="17"/>
        <v>8</v>
      </c>
      <c r="AF14" s="62" t="e">
        <f>LARGE(#REF!,$W14)</f>
        <v>#REF!</v>
      </c>
      <c r="AG14" s="62" t="e">
        <f t="shared" si="18"/>
        <v>#REF!</v>
      </c>
      <c r="AH14" s="62">
        <f t="shared" si="19"/>
        <v>46.017999999999994</v>
      </c>
      <c r="AI14" s="62">
        <f t="shared" si="20"/>
        <v>10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ID14" s="1"/>
      <c r="IE14" s="10"/>
      <c r="IF14" s="10"/>
      <c r="IG14" s="10"/>
    </row>
    <row r="15" spans="1:241" ht="18">
      <c r="A15" s="196">
        <v>14</v>
      </c>
      <c r="B15" s="188" t="s">
        <v>227</v>
      </c>
      <c r="C15" s="197" t="s">
        <v>225</v>
      </c>
      <c r="D15" s="113">
        <v>13.5</v>
      </c>
      <c r="E15" s="74">
        <v>0.633</v>
      </c>
      <c r="F15" s="75">
        <f t="shared" si="9"/>
        <v>12.867</v>
      </c>
      <c r="G15" s="29">
        <f t="shared" si="0"/>
        <v>3</v>
      </c>
      <c r="H15" s="113">
        <v>13</v>
      </c>
      <c r="I15" s="74">
        <v>2.133</v>
      </c>
      <c r="J15" s="5">
        <f t="shared" si="1"/>
        <v>10.867</v>
      </c>
      <c r="K15" s="29">
        <f t="shared" si="2"/>
        <v>10</v>
      </c>
      <c r="L15" s="113">
        <v>13.5</v>
      </c>
      <c r="M15" s="74">
        <v>3.833</v>
      </c>
      <c r="N15" s="5">
        <f t="shared" si="3"/>
        <v>9.667</v>
      </c>
      <c r="O15" s="29">
        <f t="shared" si="4"/>
        <v>13</v>
      </c>
      <c r="P15" s="113">
        <v>13.5</v>
      </c>
      <c r="Q15" s="74">
        <v>3.15</v>
      </c>
      <c r="R15" s="5">
        <f t="shared" si="5"/>
        <v>10.35</v>
      </c>
      <c r="S15" s="29">
        <f t="shared" si="6"/>
        <v>11</v>
      </c>
      <c r="T15" s="39">
        <f t="shared" si="7"/>
        <v>43.751000000000005</v>
      </c>
      <c r="U15" s="29">
        <f t="shared" si="8"/>
        <v>13</v>
      </c>
      <c r="W15" s="62">
        <v>11</v>
      </c>
      <c r="X15" s="62">
        <f t="shared" si="10"/>
        <v>12.734</v>
      </c>
      <c r="Y15" s="62">
        <f t="shared" si="11"/>
        <v>6</v>
      </c>
      <c r="Z15" s="62">
        <f t="shared" si="12"/>
        <v>10.967</v>
      </c>
      <c r="AA15" s="62">
        <f t="shared" si="13"/>
        <v>9</v>
      </c>
      <c r="AB15" s="62">
        <f t="shared" si="14"/>
        <v>10.267</v>
      </c>
      <c r="AC15" s="62">
        <f t="shared" si="15"/>
        <v>10</v>
      </c>
      <c r="AD15" s="62">
        <f t="shared" si="16"/>
        <v>10.75</v>
      </c>
      <c r="AE15" s="62">
        <f t="shared" si="17"/>
        <v>9</v>
      </c>
      <c r="AF15" s="62" t="e">
        <f>LARGE(#REF!,$W15)</f>
        <v>#REF!</v>
      </c>
      <c r="AG15" s="62" t="e">
        <f t="shared" si="18"/>
        <v>#REF!</v>
      </c>
      <c r="AH15" s="62">
        <f t="shared" si="19"/>
        <v>45.251000000000005</v>
      </c>
      <c r="AI15" s="62">
        <f t="shared" si="20"/>
        <v>11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ID15" s="1"/>
      <c r="IE15" s="10"/>
      <c r="IF15" s="10"/>
      <c r="IG15" s="10"/>
    </row>
    <row r="16" spans="1:241" ht="18">
      <c r="A16" s="196">
        <v>15</v>
      </c>
      <c r="B16" s="188" t="s">
        <v>228</v>
      </c>
      <c r="C16" s="197" t="s">
        <v>225</v>
      </c>
      <c r="D16" s="113">
        <v>13.5</v>
      </c>
      <c r="E16" s="74">
        <v>0.5</v>
      </c>
      <c r="F16" s="75">
        <f t="shared" si="9"/>
        <v>13</v>
      </c>
      <c r="G16" s="29">
        <f t="shared" si="0"/>
        <v>1</v>
      </c>
      <c r="H16" s="113">
        <v>13.5</v>
      </c>
      <c r="I16" s="74">
        <v>2.533</v>
      </c>
      <c r="J16" s="5">
        <f t="shared" si="1"/>
        <v>10.967</v>
      </c>
      <c r="K16" s="29">
        <f t="shared" si="2"/>
        <v>9</v>
      </c>
      <c r="L16" s="113">
        <v>13.5</v>
      </c>
      <c r="M16" s="74">
        <v>2.066</v>
      </c>
      <c r="N16" s="5">
        <f t="shared" si="3"/>
        <v>11.434000000000001</v>
      </c>
      <c r="O16" s="29">
        <f t="shared" si="4"/>
        <v>4</v>
      </c>
      <c r="P16" s="113">
        <v>13.5</v>
      </c>
      <c r="Q16" s="74">
        <v>2.25</v>
      </c>
      <c r="R16" s="5">
        <f t="shared" si="5"/>
        <v>11.25</v>
      </c>
      <c r="S16" s="29">
        <f t="shared" si="6"/>
        <v>6</v>
      </c>
      <c r="T16" s="39">
        <f t="shared" si="7"/>
        <v>46.650999999999996</v>
      </c>
      <c r="U16" s="29">
        <f t="shared" si="8"/>
        <v>7</v>
      </c>
      <c r="W16" s="62">
        <v>12</v>
      </c>
      <c r="X16" s="62">
        <f t="shared" si="10"/>
        <v>12.667</v>
      </c>
      <c r="Y16" s="62">
        <f t="shared" si="11"/>
        <v>7</v>
      </c>
      <c r="Z16" s="62">
        <f t="shared" si="12"/>
        <v>10.867</v>
      </c>
      <c r="AA16" s="62">
        <f t="shared" si="13"/>
        <v>10</v>
      </c>
      <c r="AB16" s="62">
        <f t="shared" si="14"/>
        <v>10.1</v>
      </c>
      <c r="AC16" s="62">
        <f t="shared" si="15"/>
        <v>11</v>
      </c>
      <c r="AD16" s="62">
        <f t="shared" si="16"/>
        <v>10.6</v>
      </c>
      <c r="AE16" s="62">
        <f t="shared" si="17"/>
        <v>10</v>
      </c>
      <c r="AF16" s="62" t="e">
        <f>LARGE(#REF!,$W16)</f>
        <v>#REF!</v>
      </c>
      <c r="AG16" s="62" t="e">
        <f t="shared" si="18"/>
        <v>#REF!</v>
      </c>
      <c r="AH16" s="62">
        <f t="shared" si="19"/>
        <v>44.617</v>
      </c>
      <c r="AI16" s="62">
        <f t="shared" si="20"/>
        <v>12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ID16" s="1"/>
      <c r="IE16" s="10"/>
      <c r="IF16" s="10"/>
      <c r="IG16" s="10"/>
    </row>
    <row r="17" spans="1:241" ht="18">
      <c r="A17" s="196">
        <v>5</v>
      </c>
      <c r="B17" s="189" t="s">
        <v>213</v>
      </c>
      <c r="C17" s="191" t="s">
        <v>214</v>
      </c>
      <c r="D17" s="113">
        <v>13.5</v>
      </c>
      <c r="E17" s="74">
        <v>0.833</v>
      </c>
      <c r="F17" s="75">
        <f t="shared" si="9"/>
        <v>12.667</v>
      </c>
      <c r="G17" s="29">
        <f t="shared" si="0"/>
        <v>7</v>
      </c>
      <c r="H17" s="113">
        <v>13.5</v>
      </c>
      <c r="I17" s="74">
        <v>2.066</v>
      </c>
      <c r="J17" s="5">
        <f t="shared" si="1"/>
        <v>11.434000000000001</v>
      </c>
      <c r="K17" s="29">
        <f t="shared" si="2"/>
        <v>7</v>
      </c>
      <c r="L17" s="113">
        <v>13.5</v>
      </c>
      <c r="M17" s="74">
        <v>2.233</v>
      </c>
      <c r="N17" s="5">
        <f t="shared" si="3"/>
        <v>11.267</v>
      </c>
      <c r="O17" s="29">
        <f t="shared" si="4"/>
        <v>6</v>
      </c>
      <c r="P17" s="113">
        <v>13.5</v>
      </c>
      <c r="Q17" s="74">
        <v>2.25</v>
      </c>
      <c r="R17" s="5">
        <f t="shared" si="5"/>
        <v>11.25</v>
      </c>
      <c r="S17" s="29">
        <f t="shared" si="6"/>
        <v>6</v>
      </c>
      <c r="T17" s="39">
        <f t="shared" si="7"/>
        <v>46.617999999999995</v>
      </c>
      <c r="U17" s="29">
        <f t="shared" si="8"/>
        <v>8</v>
      </c>
      <c r="W17" s="62">
        <v>13</v>
      </c>
      <c r="X17" s="62">
        <f t="shared" si="10"/>
        <v>12.634</v>
      </c>
      <c r="Y17" s="62">
        <f t="shared" si="11"/>
        <v>8</v>
      </c>
      <c r="Z17" s="62">
        <f t="shared" si="12"/>
        <v>10.767</v>
      </c>
      <c r="AA17" s="62">
        <f t="shared" si="13"/>
        <v>11</v>
      </c>
      <c r="AB17" s="62">
        <f t="shared" si="14"/>
        <v>9.9</v>
      </c>
      <c r="AC17" s="62">
        <f t="shared" si="15"/>
        <v>12</v>
      </c>
      <c r="AD17" s="62">
        <f t="shared" si="16"/>
        <v>10.35</v>
      </c>
      <c r="AE17" s="62">
        <f t="shared" si="17"/>
        <v>11</v>
      </c>
      <c r="AF17" s="62" t="e">
        <f>LARGE(#REF!,$W17)</f>
        <v>#REF!</v>
      </c>
      <c r="AG17" s="62" t="e">
        <f t="shared" si="18"/>
        <v>#REF!</v>
      </c>
      <c r="AH17" s="62">
        <f t="shared" si="19"/>
        <v>43.751000000000005</v>
      </c>
      <c r="AI17" s="62">
        <f t="shared" si="20"/>
        <v>13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ID17" s="1"/>
      <c r="IE17" s="10"/>
      <c r="IF17" s="10"/>
      <c r="IG17" s="10"/>
    </row>
    <row r="18" spans="1:241" ht="18">
      <c r="A18" s="196">
        <v>6</v>
      </c>
      <c r="B18" s="188" t="s">
        <v>215</v>
      </c>
      <c r="C18" s="197" t="s">
        <v>216</v>
      </c>
      <c r="D18" s="113">
        <v>13.5</v>
      </c>
      <c r="E18" s="74">
        <v>0.733</v>
      </c>
      <c r="F18" s="75">
        <f t="shared" si="9"/>
        <v>12.767</v>
      </c>
      <c r="G18" s="29">
        <f t="shared" si="0"/>
        <v>5</v>
      </c>
      <c r="H18" s="113">
        <v>13.5</v>
      </c>
      <c r="I18" s="74">
        <v>2.5</v>
      </c>
      <c r="J18" s="5">
        <f t="shared" si="1"/>
        <v>11</v>
      </c>
      <c r="K18" s="29">
        <f t="shared" si="2"/>
        <v>8</v>
      </c>
      <c r="L18" s="113">
        <v>13.5</v>
      </c>
      <c r="M18" s="74">
        <v>3.4</v>
      </c>
      <c r="N18" s="5">
        <f t="shared" si="3"/>
        <v>10.1</v>
      </c>
      <c r="O18" s="29">
        <f t="shared" si="4"/>
        <v>11</v>
      </c>
      <c r="P18" s="113">
        <v>13.5</v>
      </c>
      <c r="Q18" s="74">
        <v>2.75</v>
      </c>
      <c r="R18" s="5">
        <f t="shared" si="5"/>
        <v>10.75</v>
      </c>
      <c r="S18" s="29">
        <f t="shared" si="6"/>
        <v>9</v>
      </c>
      <c r="T18" s="39">
        <f t="shared" si="7"/>
        <v>44.617</v>
      </c>
      <c r="U18" s="29">
        <f t="shared" si="8"/>
        <v>12</v>
      </c>
      <c r="W18" s="62">
        <v>14</v>
      </c>
      <c r="X18" s="62">
        <f t="shared" si="10"/>
        <v>12.567</v>
      </c>
      <c r="Y18" s="62">
        <f t="shared" si="11"/>
        <v>9</v>
      </c>
      <c r="Z18" s="62">
        <f t="shared" si="12"/>
        <v>9.1</v>
      </c>
      <c r="AA18" s="62">
        <f t="shared" si="13"/>
        <v>12</v>
      </c>
      <c r="AB18" s="62">
        <f t="shared" si="14"/>
        <v>9.667</v>
      </c>
      <c r="AC18" s="62">
        <f t="shared" si="15"/>
        <v>13</v>
      </c>
      <c r="AD18" s="62">
        <f t="shared" si="16"/>
        <v>10.35</v>
      </c>
      <c r="AE18" s="62">
        <f t="shared" si="17"/>
        <v>11</v>
      </c>
      <c r="AF18" s="62" t="e">
        <f>LARGE(#REF!,$W18)</f>
        <v>#REF!</v>
      </c>
      <c r="AG18" s="62" t="e">
        <f t="shared" si="18"/>
        <v>#REF!</v>
      </c>
      <c r="AH18" s="62">
        <f t="shared" si="19"/>
        <v>43.618</v>
      </c>
      <c r="AI18" s="62">
        <f t="shared" si="20"/>
        <v>14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ID18" s="1"/>
      <c r="IE18" s="10"/>
      <c r="IF18" s="10"/>
      <c r="IG18" s="10"/>
    </row>
    <row r="19" spans="1:241" ht="18">
      <c r="A19" s="196">
        <v>7</v>
      </c>
      <c r="B19" s="188" t="s">
        <v>217</v>
      </c>
      <c r="C19" s="197" t="s">
        <v>218</v>
      </c>
      <c r="D19" s="113">
        <v>0</v>
      </c>
      <c r="E19" s="74">
        <v>0</v>
      </c>
      <c r="F19" s="75">
        <f t="shared" si="9"/>
        <v>0</v>
      </c>
      <c r="G19" s="29">
        <f t="shared" si="0"/>
        <v>10</v>
      </c>
      <c r="H19" s="113">
        <v>0</v>
      </c>
      <c r="I19" s="74">
        <v>0</v>
      </c>
      <c r="J19" s="5">
        <f t="shared" si="1"/>
        <v>0</v>
      </c>
      <c r="K19" s="29">
        <f t="shared" si="2"/>
        <v>13</v>
      </c>
      <c r="L19" s="113">
        <v>0</v>
      </c>
      <c r="M19" s="74">
        <v>0</v>
      </c>
      <c r="N19" s="5">
        <f t="shared" si="3"/>
        <v>0</v>
      </c>
      <c r="O19" s="29">
        <f t="shared" si="4"/>
        <v>14</v>
      </c>
      <c r="P19" s="113">
        <v>0</v>
      </c>
      <c r="Q19" s="74">
        <v>0</v>
      </c>
      <c r="R19" s="5">
        <f t="shared" si="5"/>
        <v>0</v>
      </c>
      <c r="S19" s="29">
        <f t="shared" si="6"/>
        <v>12</v>
      </c>
      <c r="T19" s="39">
        <f t="shared" si="7"/>
        <v>0</v>
      </c>
      <c r="U19" s="29">
        <f t="shared" si="8"/>
        <v>15</v>
      </c>
      <c r="W19" s="62">
        <v>15</v>
      </c>
      <c r="X19" s="62">
        <f t="shared" si="10"/>
        <v>0</v>
      </c>
      <c r="Y19" s="62">
        <f t="shared" si="11"/>
        <v>10</v>
      </c>
      <c r="Z19" s="62">
        <f t="shared" si="12"/>
        <v>0</v>
      </c>
      <c r="AA19" s="62">
        <f t="shared" si="13"/>
        <v>13</v>
      </c>
      <c r="AB19" s="62">
        <f t="shared" si="14"/>
        <v>0</v>
      </c>
      <c r="AC19" s="62">
        <f t="shared" si="15"/>
        <v>14</v>
      </c>
      <c r="AD19" s="62">
        <f t="shared" si="16"/>
        <v>0</v>
      </c>
      <c r="AE19" s="62">
        <f t="shared" si="17"/>
        <v>12</v>
      </c>
      <c r="AF19" s="62" t="e">
        <f>LARGE(#REF!,$W19)</f>
        <v>#REF!</v>
      </c>
      <c r="AG19" s="62" t="e">
        <f t="shared" si="18"/>
        <v>#REF!</v>
      </c>
      <c r="AH19" s="62">
        <f t="shared" si="19"/>
        <v>0</v>
      </c>
      <c r="AI19" s="62">
        <f t="shared" si="20"/>
        <v>15</v>
      </c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ID19" s="1"/>
      <c r="IE19" s="10"/>
      <c r="IF19" s="10"/>
      <c r="IG19" s="10"/>
    </row>
    <row r="20" spans="1:241" ht="18.75" thickBot="1">
      <c r="A20" s="163"/>
      <c r="B20" s="171" t="s">
        <v>7</v>
      </c>
      <c r="C20" s="53" t="s">
        <v>7</v>
      </c>
      <c r="D20" s="106">
        <v>0</v>
      </c>
      <c r="E20" s="32">
        <v>0</v>
      </c>
      <c r="F20" s="33">
        <f t="shared" si="9"/>
        <v>0</v>
      </c>
      <c r="G20" s="34">
        <f t="shared" si="0"/>
        <v>10</v>
      </c>
      <c r="H20" s="106">
        <v>0</v>
      </c>
      <c r="I20" s="32">
        <v>0</v>
      </c>
      <c r="J20" s="33">
        <f t="shared" si="1"/>
        <v>0</v>
      </c>
      <c r="K20" s="34">
        <f t="shared" si="2"/>
        <v>13</v>
      </c>
      <c r="L20" s="106">
        <v>0</v>
      </c>
      <c r="M20" s="32">
        <v>0</v>
      </c>
      <c r="N20" s="33">
        <f t="shared" si="3"/>
        <v>0</v>
      </c>
      <c r="O20" s="34">
        <f t="shared" si="4"/>
        <v>14</v>
      </c>
      <c r="P20" s="106">
        <v>0</v>
      </c>
      <c r="Q20" s="32">
        <v>0</v>
      </c>
      <c r="R20" s="33">
        <f t="shared" si="5"/>
        <v>0</v>
      </c>
      <c r="S20" s="34">
        <f t="shared" si="6"/>
        <v>12</v>
      </c>
      <c r="T20" s="40">
        <f t="shared" si="7"/>
        <v>0</v>
      </c>
      <c r="U20" s="34">
        <f t="shared" si="8"/>
        <v>15</v>
      </c>
      <c r="W20" s="62">
        <v>16</v>
      </c>
      <c r="X20" s="62">
        <f t="shared" si="10"/>
        <v>0</v>
      </c>
      <c r="Y20" s="62">
        <f t="shared" si="11"/>
        <v>10</v>
      </c>
      <c r="Z20" s="62">
        <f t="shared" si="12"/>
        <v>0</v>
      </c>
      <c r="AA20" s="62">
        <f t="shared" si="13"/>
        <v>13</v>
      </c>
      <c r="AB20" s="62">
        <f t="shared" si="14"/>
        <v>0</v>
      </c>
      <c r="AC20" s="62">
        <f t="shared" si="15"/>
        <v>14</v>
      </c>
      <c r="AD20" s="62">
        <f t="shared" si="16"/>
        <v>0</v>
      </c>
      <c r="AE20" s="62">
        <f t="shared" si="17"/>
        <v>12</v>
      </c>
      <c r="AF20" s="62" t="e">
        <f>LARGE(#REF!,$W20)</f>
        <v>#REF!</v>
      </c>
      <c r="AG20" s="62" t="e">
        <f t="shared" si="18"/>
        <v>#REF!</v>
      </c>
      <c r="AH20" s="62">
        <f t="shared" si="19"/>
        <v>0</v>
      </c>
      <c r="AI20" s="62">
        <f t="shared" si="20"/>
        <v>15</v>
      </c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ID20" s="1"/>
      <c r="IE20" s="10"/>
      <c r="IF20" s="10"/>
      <c r="IG20" s="10"/>
    </row>
    <row r="22" spans="1:33" ht="34.5" thickBot="1">
      <c r="A22" s="184" t="s">
        <v>139</v>
      </c>
      <c r="D22" s="185"/>
      <c r="H22" s="186"/>
      <c r="AF22" s="77"/>
      <c r="AG22" s="77"/>
    </row>
    <row r="23" spans="1:238" s="20" customFormat="1" ht="32.25" customHeight="1" thickBot="1">
      <c r="A23" s="109" t="s">
        <v>10</v>
      </c>
      <c r="B23" s="110" t="s">
        <v>9</v>
      </c>
      <c r="C23" s="111" t="s">
        <v>6</v>
      </c>
      <c r="D23" s="67" t="s">
        <v>0</v>
      </c>
      <c r="E23" s="68"/>
      <c r="F23" s="219"/>
      <c r="G23" s="220"/>
      <c r="H23" s="67" t="s">
        <v>1</v>
      </c>
      <c r="I23" s="68"/>
      <c r="J23" s="219"/>
      <c r="K23" s="220"/>
      <c r="L23" s="67" t="s">
        <v>2</v>
      </c>
      <c r="M23" s="68"/>
      <c r="N23" s="219"/>
      <c r="O23" s="220"/>
      <c r="P23" s="67" t="s">
        <v>3</v>
      </c>
      <c r="Q23" s="68"/>
      <c r="R23" s="219"/>
      <c r="S23" s="220"/>
      <c r="T23" s="217" t="s">
        <v>4</v>
      </c>
      <c r="U23" s="218"/>
      <c r="W23" s="78"/>
      <c r="X23" s="78" t="s">
        <v>0</v>
      </c>
      <c r="Y23" s="78"/>
      <c r="Z23" s="79" t="s">
        <v>1</v>
      </c>
      <c r="AA23" s="79"/>
      <c r="AB23" s="78" t="s">
        <v>2</v>
      </c>
      <c r="AC23" s="78"/>
      <c r="AD23" s="79" t="s">
        <v>3</v>
      </c>
      <c r="AE23" s="79"/>
      <c r="AF23" s="79" t="s">
        <v>18</v>
      </c>
      <c r="AG23" s="79"/>
      <c r="AH23" s="79" t="s">
        <v>4</v>
      </c>
      <c r="AI23" s="79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ID23" s="24"/>
    </row>
    <row r="24" spans="1:238" s="17" customFormat="1" ht="18">
      <c r="A24" s="35" t="s">
        <v>7</v>
      </c>
      <c r="B24" s="36"/>
      <c r="C24" s="37"/>
      <c r="D24" s="108" t="s">
        <v>83</v>
      </c>
      <c r="E24" s="63" t="s">
        <v>84</v>
      </c>
      <c r="F24" s="65" t="s">
        <v>5</v>
      </c>
      <c r="G24" s="64" t="s">
        <v>20</v>
      </c>
      <c r="H24" s="108" t="s">
        <v>83</v>
      </c>
      <c r="I24" s="63" t="s">
        <v>84</v>
      </c>
      <c r="J24" s="65" t="s">
        <v>5</v>
      </c>
      <c r="K24" s="64" t="s">
        <v>20</v>
      </c>
      <c r="L24" s="108" t="s">
        <v>83</v>
      </c>
      <c r="M24" s="63" t="s">
        <v>84</v>
      </c>
      <c r="N24" s="65" t="s">
        <v>5</v>
      </c>
      <c r="O24" s="64" t="s">
        <v>20</v>
      </c>
      <c r="P24" s="108" t="s">
        <v>83</v>
      </c>
      <c r="Q24" s="63" t="s">
        <v>84</v>
      </c>
      <c r="R24" s="65" t="s">
        <v>5</v>
      </c>
      <c r="S24" s="64" t="s">
        <v>20</v>
      </c>
      <c r="T24" s="66" t="s">
        <v>5</v>
      </c>
      <c r="U24" s="64" t="s">
        <v>20</v>
      </c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ID24" s="19"/>
    </row>
    <row r="25" spans="1:241" ht="18">
      <c r="A25" s="196">
        <v>17</v>
      </c>
      <c r="B25" s="188" t="s">
        <v>138</v>
      </c>
      <c r="C25" s="197" t="s">
        <v>209</v>
      </c>
      <c r="D25" s="104">
        <v>13.5</v>
      </c>
      <c r="E25" s="14">
        <v>1.366</v>
      </c>
      <c r="F25" s="5">
        <f>D25-E25</f>
        <v>12.134</v>
      </c>
      <c r="G25" s="29">
        <f aca="true" t="shared" si="21" ref="G25:G40">VLOOKUP(F25,X$25:Y$40,2,FALSE)</f>
        <v>7</v>
      </c>
      <c r="H25" s="104">
        <v>13.5</v>
      </c>
      <c r="I25" s="14">
        <v>2.533</v>
      </c>
      <c r="J25" s="5">
        <f aca="true" t="shared" si="22" ref="J25:J40">H25-I25</f>
        <v>10.967</v>
      </c>
      <c r="K25" s="29">
        <f aca="true" t="shared" si="23" ref="K25:K40">VLOOKUP(J25,Z$25:AA$40,2,FALSE)</f>
        <v>1</v>
      </c>
      <c r="L25" s="104">
        <v>13.5</v>
      </c>
      <c r="M25" s="14">
        <v>2.166</v>
      </c>
      <c r="N25" s="5">
        <f aca="true" t="shared" si="24" ref="N25:N40">L25-M25</f>
        <v>11.334</v>
      </c>
      <c r="O25" s="29">
        <f aca="true" t="shared" si="25" ref="O25:O40">VLOOKUP(N25,AB$25:AC$40,2,FALSE)</f>
        <v>4</v>
      </c>
      <c r="P25" s="104">
        <v>13.5</v>
      </c>
      <c r="Q25" s="14">
        <v>1.133</v>
      </c>
      <c r="R25" s="5">
        <f aca="true" t="shared" si="26" ref="R25:R40">P25-Q25</f>
        <v>12.367</v>
      </c>
      <c r="S25" s="29">
        <f aca="true" t="shared" si="27" ref="S25:S40">VLOOKUP(R25,AD$25:AE$40,2,FALSE)</f>
        <v>1</v>
      </c>
      <c r="T25" s="39">
        <f aca="true" t="shared" si="28" ref="T25:T40">F25+J25+N25+R25</f>
        <v>46.80200000000001</v>
      </c>
      <c r="U25" s="29">
        <f aca="true" t="shared" si="29" ref="U25:U40">VLOOKUP(T25,AH$25:AI$40,2,FALSE)</f>
        <v>1</v>
      </c>
      <c r="W25" s="62">
        <v>1</v>
      </c>
      <c r="X25" s="62">
        <f>LARGE(F$25:F$40,$W25)</f>
        <v>12.534</v>
      </c>
      <c r="Y25" s="62">
        <f>IF(X25=X24,Y24,Y24+1)</f>
        <v>1</v>
      </c>
      <c r="Z25" s="62">
        <f>LARGE(J$25:J$40,$W25)</f>
        <v>10.967</v>
      </c>
      <c r="AA25" s="62">
        <f>IF(Z25=Z24,AA24,AA24+1)</f>
        <v>1</v>
      </c>
      <c r="AB25" s="62">
        <f>LARGE(N$25:N$40,$W25)</f>
        <v>11.534</v>
      </c>
      <c r="AC25" s="62">
        <f>IF(AB25=AB24,AC24,AC24+1)</f>
        <v>1</v>
      </c>
      <c r="AD25" s="62">
        <f>LARGE(R$25:R$40,$W25)</f>
        <v>12.367</v>
      </c>
      <c r="AE25" s="62">
        <f>IF(AD25=AD24,AE24,AE24+1)</f>
        <v>1</v>
      </c>
      <c r="AF25" s="62" t="e">
        <f>LARGE(#REF!,$W25)</f>
        <v>#REF!</v>
      </c>
      <c r="AG25" s="62" t="e">
        <f>IF(AF25=AF24,AG24,AG24+1)</f>
        <v>#REF!</v>
      </c>
      <c r="AH25" s="62">
        <f>LARGE(T$25:T$40,$W25)</f>
        <v>46.80200000000001</v>
      </c>
      <c r="AI25" s="62">
        <f>IF(AH25=AH24,AI24,AI24+1)</f>
        <v>1</v>
      </c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ID25" s="1"/>
      <c r="IE25" s="10"/>
      <c r="IF25" s="10"/>
      <c r="IG25" s="10"/>
    </row>
    <row r="26" spans="1:241" ht="18">
      <c r="A26" s="196">
        <v>18</v>
      </c>
      <c r="B26" s="188" t="s">
        <v>119</v>
      </c>
      <c r="C26" s="197" t="s">
        <v>209</v>
      </c>
      <c r="D26" s="105">
        <v>13.5</v>
      </c>
      <c r="E26" s="15">
        <v>1.266</v>
      </c>
      <c r="F26" s="5">
        <f aca="true" t="shared" si="30" ref="F26:F40">D26-E26</f>
        <v>12.234</v>
      </c>
      <c r="G26" s="29">
        <f t="shared" si="21"/>
        <v>5</v>
      </c>
      <c r="H26" s="105">
        <v>13.5</v>
      </c>
      <c r="I26" s="15">
        <v>2.866</v>
      </c>
      <c r="J26" s="5">
        <f t="shared" si="22"/>
        <v>10.634</v>
      </c>
      <c r="K26" s="29">
        <f t="shared" si="23"/>
        <v>5</v>
      </c>
      <c r="L26" s="105">
        <v>11</v>
      </c>
      <c r="M26" s="15">
        <v>2.166</v>
      </c>
      <c r="N26" s="5">
        <f t="shared" si="24"/>
        <v>8.834</v>
      </c>
      <c r="O26" s="29">
        <f t="shared" si="25"/>
        <v>14</v>
      </c>
      <c r="P26" s="105">
        <v>13</v>
      </c>
      <c r="Q26" s="15">
        <v>1.566</v>
      </c>
      <c r="R26" s="5">
        <f t="shared" si="26"/>
        <v>11.434</v>
      </c>
      <c r="S26" s="29">
        <f t="shared" si="27"/>
        <v>8</v>
      </c>
      <c r="T26" s="39">
        <f t="shared" si="28"/>
        <v>43.136</v>
      </c>
      <c r="U26" s="29">
        <f t="shared" si="29"/>
        <v>11</v>
      </c>
      <c r="W26" s="62">
        <v>2</v>
      </c>
      <c r="X26" s="62">
        <f aca="true" t="shared" si="31" ref="X26:X40">LARGE(F$25:F$40,$W26)</f>
        <v>12.467</v>
      </c>
      <c r="Y26" s="62">
        <f aca="true" t="shared" si="32" ref="Y26:Y40">IF(X26=X25,Y25,Y25+1)</f>
        <v>2</v>
      </c>
      <c r="Z26" s="62">
        <f aca="true" t="shared" si="33" ref="Z26:Z40">LARGE(J$25:J$40,$W26)</f>
        <v>10.967</v>
      </c>
      <c r="AA26" s="62">
        <f aca="true" t="shared" si="34" ref="AA26:AA40">IF(Z26=Z25,AA25,AA25+1)</f>
        <v>1</v>
      </c>
      <c r="AB26" s="62">
        <f aca="true" t="shared" si="35" ref="AB26:AB40">LARGE(N$25:N$40,$W26)</f>
        <v>11.4</v>
      </c>
      <c r="AC26" s="62">
        <f aca="true" t="shared" si="36" ref="AC26:AC40">IF(AB26=AB25,AC25,AC25+1)</f>
        <v>2</v>
      </c>
      <c r="AD26" s="62">
        <f aca="true" t="shared" si="37" ref="AD26:AD40">LARGE(R$25:R$40,$W26)</f>
        <v>12.267</v>
      </c>
      <c r="AE26" s="62">
        <f aca="true" t="shared" si="38" ref="AE26:AE40">IF(AD26=AD25,AE25,AE25+1)</f>
        <v>2</v>
      </c>
      <c r="AF26" s="62" t="e">
        <f>LARGE(#REF!,$W26)</f>
        <v>#REF!</v>
      </c>
      <c r="AG26" s="62" t="e">
        <f aca="true" t="shared" si="39" ref="AG26:AG40">IF(AF26=AF25,AG25,AG25+1)</f>
        <v>#REF!</v>
      </c>
      <c r="AH26" s="62">
        <f aca="true" t="shared" si="40" ref="AH26:AH40">LARGE(T$25:T$40,$W26)</f>
        <v>46.435</v>
      </c>
      <c r="AI26" s="62">
        <f aca="true" t="shared" si="41" ref="AI26:AI40">IF(AH26=AH25,AI25,AI25+1)</f>
        <v>2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ID26" s="1"/>
      <c r="IE26" s="10"/>
      <c r="IF26" s="10"/>
      <c r="IG26" s="10"/>
    </row>
    <row r="27" spans="1:241" ht="18">
      <c r="A27" s="196">
        <v>19</v>
      </c>
      <c r="B27" s="188" t="s">
        <v>229</v>
      </c>
      <c r="C27" s="197" t="s">
        <v>209</v>
      </c>
      <c r="D27" s="105">
        <v>13.5</v>
      </c>
      <c r="E27" s="15">
        <v>0.966</v>
      </c>
      <c r="F27" s="5">
        <f t="shared" si="30"/>
        <v>12.534</v>
      </c>
      <c r="G27" s="29">
        <f t="shared" si="21"/>
        <v>1</v>
      </c>
      <c r="H27" s="105">
        <v>13.5</v>
      </c>
      <c r="I27" s="15">
        <v>2.533</v>
      </c>
      <c r="J27" s="5">
        <f t="shared" si="22"/>
        <v>10.967</v>
      </c>
      <c r="K27" s="29">
        <f t="shared" si="23"/>
        <v>1</v>
      </c>
      <c r="L27" s="105">
        <v>13.5</v>
      </c>
      <c r="M27" s="15">
        <v>2.666</v>
      </c>
      <c r="N27" s="5">
        <f t="shared" si="24"/>
        <v>10.834</v>
      </c>
      <c r="O27" s="29">
        <f t="shared" si="25"/>
        <v>10</v>
      </c>
      <c r="P27" s="105">
        <v>13.5</v>
      </c>
      <c r="Q27" s="15">
        <v>1.4</v>
      </c>
      <c r="R27" s="5">
        <f t="shared" si="26"/>
        <v>12.1</v>
      </c>
      <c r="S27" s="29">
        <f t="shared" si="27"/>
        <v>4</v>
      </c>
      <c r="T27" s="39">
        <f t="shared" si="28"/>
        <v>46.435</v>
      </c>
      <c r="U27" s="29">
        <f t="shared" si="29"/>
        <v>2</v>
      </c>
      <c r="W27" s="62">
        <v>3</v>
      </c>
      <c r="X27" s="62">
        <f t="shared" si="31"/>
        <v>12.4</v>
      </c>
      <c r="Y27" s="62">
        <f t="shared" si="32"/>
        <v>3</v>
      </c>
      <c r="Z27" s="62">
        <f t="shared" si="33"/>
        <v>10.9</v>
      </c>
      <c r="AA27" s="62">
        <f t="shared" si="34"/>
        <v>2</v>
      </c>
      <c r="AB27" s="62">
        <f t="shared" si="35"/>
        <v>11.367</v>
      </c>
      <c r="AC27" s="62">
        <f t="shared" si="36"/>
        <v>3</v>
      </c>
      <c r="AD27" s="62">
        <f t="shared" si="37"/>
        <v>12.134</v>
      </c>
      <c r="AE27" s="62">
        <f t="shared" si="38"/>
        <v>3</v>
      </c>
      <c r="AF27" s="62" t="e">
        <f>LARGE(#REF!,$W27)</f>
        <v>#REF!</v>
      </c>
      <c r="AG27" s="62" t="e">
        <f t="shared" si="39"/>
        <v>#REF!</v>
      </c>
      <c r="AH27" s="62">
        <f t="shared" si="40"/>
        <v>46.400999999999996</v>
      </c>
      <c r="AI27" s="62">
        <f t="shared" si="41"/>
        <v>3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ID27" s="1"/>
      <c r="IE27" s="10"/>
      <c r="IF27" s="10"/>
      <c r="IG27" s="10"/>
    </row>
    <row r="28" spans="1:241" ht="18">
      <c r="A28" s="196">
        <v>20</v>
      </c>
      <c r="B28" s="188" t="s">
        <v>230</v>
      </c>
      <c r="C28" s="197" t="s">
        <v>209</v>
      </c>
      <c r="D28" s="105">
        <v>13.5</v>
      </c>
      <c r="E28" s="15">
        <v>1.533</v>
      </c>
      <c r="F28" s="5">
        <f t="shared" si="30"/>
        <v>11.967</v>
      </c>
      <c r="G28" s="29">
        <f t="shared" si="21"/>
        <v>12</v>
      </c>
      <c r="H28" s="105">
        <v>13.5</v>
      </c>
      <c r="I28" s="15">
        <v>2.8</v>
      </c>
      <c r="J28" s="5">
        <f t="shared" si="22"/>
        <v>10.7</v>
      </c>
      <c r="K28" s="29">
        <f t="shared" si="23"/>
        <v>4</v>
      </c>
      <c r="L28" s="105">
        <v>13.5</v>
      </c>
      <c r="M28" s="15">
        <v>3.366</v>
      </c>
      <c r="N28" s="5">
        <f t="shared" si="24"/>
        <v>10.134</v>
      </c>
      <c r="O28" s="29">
        <f t="shared" si="25"/>
        <v>11</v>
      </c>
      <c r="P28" s="105">
        <v>13.5</v>
      </c>
      <c r="Q28" s="15">
        <v>1.666</v>
      </c>
      <c r="R28" s="5">
        <f t="shared" si="26"/>
        <v>11.834</v>
      </c>
      <c r="S28" s="29">
        <f t="shared" si="27"/>
        <v>5</v>
      </c>
      <c r="T28" s="39">
        <f t="shared" si="28"/>
        <v>44.635000000000005</v>
      </c>
      <c r="U28" s="29">
        <f t="shared" si="29"/>
        <v>8</v>
      </c>
      <c r="W28" s="62">
        <v>4</v>
      </c>
      <c r="X28" s="62">
        <f t="shared" si="31"/>
        <v>12.334</v>
      </c>
      <c r="Y28" s="62">
        <f t="shared" si="32"/>
        <v>4</v>
      </c>
      <c r="Z28" s="62">
        <f t="shared" si="33"/>
        <v>10.734</v>
      </c>
      <c r="AA28" s="62">
        <f t="shared" si="34"/>
        <v>3</v>
      </c>
      <c r="AB28" s="62">
        <f t="shared" si="35"/>
        <v>11.334</v>
      </c>
      <c r="AC28" s="62">
        <f t="shared" si="36"/>
        <v>4</v>
      </c>
      <c r="AD28" s="62">
        <f t="shared" si="37"/>
        <v>12.1</v>
      </c>
      <c r="AE28" s="62">
        <f t="shared" si="38"/>
        <v>4</v>
      </c>
      <c r="AF28" s="62" t="e">
        <f>LARGE(#REF!,$W28)</f>
        <v>#REF!</v>
      </c>
      <c r="AG28" s="62" t="e">
        <f t="shared" si="39"/>
        <v>#REF!</v>
      </c>
      <c r="AH28" s="62">
        <f t="shared" si="40"/>
        <v>46.168</v>
      </c>
      <c r="AI28" s="62">
        <f t="shared" si="41"/>
        <v>4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ID28" s="1"/>
      <c r="IE28" s="10"/>
      <c r="IF28" s="10"/>
      <c r="IG28" s="10"/>
    </row>
    <row r="29" spans="1:241" ht="18">
      <c r="A29" s="196">
        <v>24</v>
      </c>
      <c r="B29" s="188" t="s">
        <v>233</v>
      </c>
      <c r="C29" s="197" t="s">
        <v>220</v>
      </c>
      <c r="D29" s="105">
        <v>13.5</v>
      </c>
      <c r="E29" s="15">
        <v>1.033</v>
      </c>
      <c r="F29" s="5">
        <f t="shared" si="30"/>
        <v>12.467</v>
      </c>
      <c r="G29" s="29">
        <f t="shared" si="21"/>
        <v>2</v>
      </c>
      <c r="H29" s="105">
        <v>13.5</v>
      </c>
      <c r="I29" s="15">
        <v>2.6</v>
      </c>
      <c r="J29" s="5">
        <f t="shared" si="22"/>
        <v>10.9</v>
      </c>
      <c r="K29" s="29">
        <f t="shared" si="23"/>
        <v>2</v>
      </c>
      <c r="L29" s="105">
        <v>13.5</v>
      </c>
      <c r="M29" s="15">
        <v>3.566</v>
      </c>
      <c r="N29" s="5">
        <f t="shared" si="24"/>
        <v>9.934000000000001</v>
      </c>
      <c r="O29" s="29">
        <f t="shared" si="25"/>
        <v>12</v>
      </c>
      <c r="P29" s="105">
        <v>13</v>
      </c>
      <c r="Q29" s="15">
        <v>1.666</v>
      </c>
      <c r="R29" s="5">
        <f t="shared" si="26"/>
        <v>11.334</v>
      </c>
      <c r="S29" s="29">
        <f t="shared" si="27"/>
        <v>9</v>
      </c>
      <c r="T29" s="39">
        <f t="shared" si="28"/>
        <v>44.635000000000005</v>
      </c>
      <c r="U29" s="29">
        <f t="shared" si="29"/>
        <v>8</v>
      </c>
      <c r="W29" s="62">
        <v>5</v>
      </c>
      <c r="X29" s="62">
        <f t="shared" si="31"/>
        <v>12.234</v>
      </c>
      <c r="Y29" s="62">
        <f t="shared" si="32"/>
        <v>5</v>
      </c>
      <c r="Z29" s="62">
        <f t="shared" si="33"/>
        <v>10.7</v>
      </c>
      <c r="AA29" s="62">
        <f t="shared" si="34"/>
        <v>4</v>
      </c>
      <c r="AB29" s="62">
        <f t="shared" si="35"/>
        <v>11.3</v>
      </c>
      <c r="AC29" s="62">
        <f t="shared" si="36"/>
        <v>5</v>
      </c>
      <c r="AD29" s="62">
        <f t="shared" si="37"/>
        <v>11.834</v>
      </c>
      <c r="AE29" s="62">
        <f t="shared" si="38"/>
        <v>5</v>
      </c>
      <c r="AF29" s="62" t="e">
        <f>LARGE(#REF!,$W29)</f>
        <v>#REF!</v>
      </c>
      <c r="AG29" s="62" t="e">
        <f t="shared" si="39"/>
        <v>#REF!</v>
      </c>
      <c r="AH29" s="62">
        <f t="shared" si="40"/>
        <v>45.501</v>
      </c>
      <c r="AI29" s="62">
        <f t="shared" si="41"/>
        <v>5</v>
      </c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ID29" s="1"/>
      <c r="IE29" s="10"/>
      <c r="IF29" s="10"/>
      <c r="IG29" s="10"/>
    </row>
    <row r="30" spans="1:241" ht="18">
      <c r="A30" s="196">
        <v>25</v>
      </c>
      <c r="B30" s="188" t="s">
        <v>234</v>
      </c>
      <c r="C30" s="197" t="s">
        <v>220</v>
      </c>
      <c r="D30" s="105">
        <v>13.5</v>
      </c>
      <c r="E30" s="15">
        <v>1.1</v>
      </c>
      <c r="F30" s="5">
        <f t="shared" si="30"/>
        <v>12.4</v>
      </c>
      <c r="G30" s="29">
        <f t="shared" si="21"/>
        <v>3</v>
      </c>
      <c r="H30" s="105">
        <v>13.5</v>
      </c>
      <c r="I30" s="15">
        <v>3</v>
      </c>
      <c r="J30" s="5">
        <f t="shared" si="22"/>
        <v>10.5</v>
      </c>
      <c r="K30" s="29">
        <f t="shared" si="23"/>
        <v>7</v>
      </c>
      <c r="L30" s="105">
        <v>13.5</v>
      </c>
      <c r="M30" s="15">
        <v>2.266</v>
      </c>
      <c r="N30" s="5">
        <f t="shared" si="24"/>
        <v>11.234</v>
      </c>
      <c r="O30" s="29">
        <f t="shared" si="25"/>
        <v>6</v>
      </c>
      <c r="P30" s="105">
        <v>13.5</v>
      </c>
      <c r="Q30" s="15">
        <v>1.233</v>
      </c>
      <c r="R30" s="5">
        <f t="shared" si="26"/>
        <v>12.267</v>
      </c>
      <c r="S30" s="29">
        <f t="shared" si="27"/>
        <v>2</v>
      </c>
      <c r="T30" s="39">
        <f t="shared" si="28"/>
        <v>46.400999999999996</v>
      </c>
      <c r="U30" s="29">
        <f t="shared" si="29"/>
        <v>3</v>
      </c>
      <c r="W30" s="62">
        <v>6</v>
      </c>
      <c r="X30" s="62">
        <f t="shared" si="31"/>
        <v>12.2</v>
      </c>
      <c r="Y30" s="62">
        <f t="shared" si="32"/>
        <v>6</v>
      </c>
      <c r="Z30" s="62">
        <f t="shared" si="33"/>
        <v>10.7</v>
      </c>
      <c r="AA30" s="62">
        <f t="shared" si="34"/>
        <v>4</v>
      </c>
      <c r="AB30" s="62">
        <f t="shared" si="35"/>
        <v>11.234</v>
      </c>
      <c r="AC30" s="62">
        <f t="shared" si="36"/>
        <v>6</v>
      </c>
      <c r="AD30" s="62">
        <f t="shared" si="37"/>
        <v>11.634</v>
      </c>
      <c r="AE30" s="62">
        <f t="shared" si="38"/>
        <v>6</v>
      </c>
      <c r="AF30" s="62" t="e">
        <f>LARGE(#REF!,$W30)</f>
        <v>#REF!</v>
      </c>
      <c r="AG30" s="62" t="e">
        <f t="shared" si="39"/>
        <v>#REF!</v>
      </c>
      <c r="AH30" s="62">
        <f t="shared" si="40"/>
        <v>45.367</v>
      </c>
      <c r="AI30" s="62">
        <f t="shared" si="41"/>
        <v>6</v>
      </c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ID30" s="1"/>
      <c r="IE30" s="10"/>
      <c r="IF30" s="10"/>
      <c r="IG30" s="10"/>
    </row>
    <row r="31" spans="1:241" ht="18">
      <c r="A31" s="196">
        <v>26</v>
      </c>
      <c r="B31" s="188" t="s">
        <v>235</v>
      </c>
      <c r="C31" s="197" t="s">
        <v>220</v>
      </c>
      <c r="D31" s="105">
        <v>13.5</v>
      </c>
      <c r="E31" s="15">
        <v>1.5</v>
      </c>
      <c r="F31" s="5">
        <f t="shared" si="30"/>
        <v>12</v>
      </c>
      <c r="G31" s="29">
        <f t="shared" si="21"/>
        <v>11</v>
      </c>
      <c r="H31" s="105">
        <v>13.5</v>
      </c>
      <c r="I31" s="15">
        <v>3.3</v>
      </c>
      <c r="J31" s="5">
        <f t="shared" si="22"/>
        <v>10.2</v>
      </c>
      <c r="K31" s="29">
        <f t="shared" si="23"/>
        <v>9</v>
      </c>
      <c r="L31" s="105">
        <v>13</v>
      </c>
      <c r="M31" s="15">
        <v>1.7</v>
      </c>
      <c r="N31" s="5">
        <f t="shared" si="24"/>
        <v>11.3</v>
      </c>
      <c r="O31" s="29">
        <f t="shared" si="25"/>
        <v>5</v>
      </c>
      <c r="P31" s="105">
        <v>13</v>
      </c>
      <c r="Q31" s="15">
        <v>2.233</v>
      </c>
      <c r="R31" s="5">
        <f t="shared" si="26"/>
        <v>10.767</v>
      </c>
      <c r="S31" s="29">
        <f t="shared" si="27"/>
        <v>12</v>
      </c>
      <c r="T31" s="39">
        <f t="shared" si="28"/>
        <v>44.266999999999996</v>
      </c>
      <c r="U31" s="29">
        <f t="shared" si="29"/>
        <v>9</v>
      </c>
      <c r="W31" s="62">
        <v>7</v>
      </c>
      <c r="X31" s="62">
        <f t="shared" si="31"/>
        <v>12.134</v>
      </c>
      <c r="Y31" s="62">
        <f t="shared" si="32"/>
        <v>7</v>
      </c>
      <c r="Z31" s="62">
        <f t="shared" si="33"/>
        <v>10.634</v>
      </c>
      <c r="AA31" s="62">
        <f t="shared" si="34"/>
        <v>5</v>
      </c>
      <c r="AB31" s="62">
        <f t="shared" si="35"/>
        <v>11.167</v>
      </c>
      <c r="AC31" s="62">
        <f t="shared" si="36"/>
        <v>7</v>
      </c>
      <c r="AD31" s="62">
        <f t="shared" si="37"/>
        <v>11.6</v>
      </c>
      <c r="AE31" s="62">
        <f t="shared" si="38"/>
        <v>7</v>
      </c>
      <c r="AF31" s="62" t="e">
        <f>LARGE(#REF!,$W31)</f>
        <v>#REF!</v>
      </c>
      <c r="AG31" s="62" t="e">
        <f t="shared" si="39"/>
        <v>#REF!</v>
      </c>
      <c r="AH31" s="62">
        <f t="shared" si="40"/>
        <v>45.20100000000001</v>
      </c>
      <c r="AI31" s="62">
        <f t="shared" si="41"/>
        <v>7</v>
      </c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ID31" s="1"/>
      <c r="IE31" s="10"/>
      <c r="IF31" s="10"/>
      <c r="IG31" s="10"/>
    </row>
    <row r="32" spans="1:241" ht="18">
      <c r="A32" s="196">
        <v>27</v>
      </c>
      <c r="B32" s="188" t="s">
        <v>236</v>
      </c>
      <c r="C32" s="197" t="s">
        <v>220</v>
      </c>
      <c r="D32" s="105">
        <v>13.5</v>
      </c>
      <c r="E32" s="15">
        <v>1.166</v>
      </c>
      <c r="F32" s="5">
        <f t="shared" si="30"/>
        <v>12.334</v>
      </c>
      <c r="G32" s="29">
        <f t="shared" si="21"/>
        <v>4</v>
      </c>
      <c r="H32" s="105">
        <v>13.5</v>
      </c>
      <c r="I32" s="15">
        <v>2.8</v>
      </c>
      <c r="J32" s="5">
        <f t="shared" si="22"/>
        <v>10.7</v>
      </c>
      <c r="K32" s="29">
        <f t="shared" si="23"/>
        <v>4</v>
      </c>
      <c r="L32" s="105">
        <v>13.5</v>
      </c>
      <c r="M32" s="15">
        <v>2.1</v>
      </c>
      <c r="N32" s="5">
        <f t="shared" si="24"/>
        <v>11.4</v>
      </c>
      <c r="O32" s="29">
        <f t="shared" si="25"/>
        <v>2</v>
      </c>
      <c r="P32" s="105">
        <v>13</v>
      </c>
      <c r="Q32" s="15">
        <v>1.933</v>
      </c>
      <c r="R32" s="5">
        <f t="shared" si="26"/>
        <v>11.067</v>
      </c>
      <c r="S32" s="29">
        <f t="shared" si="27"/>
        <v>11</v>
      </c>
      <c r="T32" s="39">
        <f t="shared" si="28"/>
        <v>45.501</v>
      </c>
      <c r="U32" s="29">
        <f t="shared" si="29"/>
        <v>5</v>
      </c>
      <c r="W32" s="62">
        <v>8</v>
      </c>
      <c r="X32" s="62">
        <f t="shared" si="31"/>
        <v>12.1</v>
      </c>
      <c r="Y32" s="62">
        <f t="shared" si="32"/>
        <v>8</v>
      </c>
      <c r="Z32" s="62">
        <f t="shared" si="33"/>
        <v>10.567</v>
      </c>
      <c r="AA32" s="62">
        <f t="shared" si="34"/>
        <v>6</v>
      </c>
      <c r="AB32" s="62">
        <f t="shared" si="35"/>
        <v>11.1</v>
      </c>
      <c r="AC32" s="62">
        <f t="shared" si="36"/>
        <v>8</v>
      </c>
      <c r="AD32" s="62">
        <f t="shared" si="37"/>
        <v>11.434</v>
      </c>
      <c r="AE32" s="62">
        <f t="shared" si="38"/>
        <v>8</v>
      </c>
      <c r="AF32" s="62" t="e">
        <f>LARGE(#REF!,$W32)</f>
        <v>#REF!</v>
      </c>
      <c r="AG32" s="62" t="e">
        <f t="shared" si="39"/>
        <v>#REF!</v>
      </c>
      <c r="AH32" s="62">
        <f t="shared" si="40"/>
        <v>44.635000000000005</v>
      </c>
      <c r="AI32" s="62">
        <f t="shared" si="41"/>
        <v>8</v>
      </c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ID32" s="1"/>
      <c r="IE32" s="10"/>
      <c r="IF32" s="10"/>
      <c r="IG32" s="10"/>
    </row>
    <row r="33" spans="1:241" ht="18">
      <c r="A33" s="196">
        <v>28</v>
      </c>
      <c r="B33" s="188" t="s">
        <v>237</v>
      </c>
      <c r="C33" s="197" t="s">
        <v>225</v>
      </c>
      <c r="D33" s="105">
        <v>13.5</v>
      </c>
      <c r="E33" s="15">
        <v>1.666</v>
      </c>
      <c r="F33" s="5">
        <f t="shared" si="30"/>
        <v>11.834</v>
      </c>
      <c r="G33" s="29">
        <f t="shared" si="21"/>
        <v>14</v>
      </c>
      <c r="H33" s="105">
        <v>13</v>
      </c>
      <c r="I33" s="15">
        <v>2.433</v>
      </c>
      <c r="J33" s="5">
        <f t="shared" si="22"/>
        <v>10.567</v>
      </c>
      <c r="K33" s="29">
        <f t="shared" si="23"/>
        <v>6</v>
      </c>
      <c r="L33" s="105">
        <v>13</v>
      </c>
      <c r="M33" s="15">
        <v>3.9</v>
      </c>
      <c r="N33" s="5">
        <f t="shared" si="24"/>
        <v>9.1</v>
      </c>
      <c r="O33" s="29">
        <f t="shared" si="25"/>
        <v>13</v>
      </c>
      <c r="P33" s="105">
        <v>13.5</v>
      </c>
      <c r="Q33" s="15">
        <v>1.866</v>
      </c>
      <c r="R33" s="5">
        <f t="shared" si="26"/>
        <v>11.634</v>
      </c>
      <c r="S33" s="29">
        <f t="shared" si="27"/>
        <v>6</v>
      </c>
      <c r="T33" s="39">
        <f t="shared" si="28"/>
        <v>43.135</v>
      </c>
      <c r="U33" s="29">
        <f t="shared" si="29"/>
        <v>12</v>
      </c>
      <c r="W33" s="62">
        <v>9</v>
      </c>
      <c r="X33" s="62">
        <f t="shared" si="31"/>
        <v>12.067</v>
      </c>
      <c r="Y33" s="62">
        <f t="shared" si="32"/>
        <v>9</v>
      </c>
      <c r="Z33" s="62">
        <f t="shared" si="33"/>
        <v>10.5</v>
      </c>
      <c r="AA33" s="62">
        <f t="shared" si="34"/>
        <v>7</v>
      </c>
      <c r="AB33" s="62">
        <f t="shared" si="35"/>
        <v>11</v>
      </c>
      <c r="AC33" s="62">
        <f t="shared" si="36"/>
        <v>9</v>
      </c>
      <c r="AD33" s="62">
        <f t="shared" si="37"/>
        <v>11.334</v>
      </c>
      <c r="AE33" s="62">
        <f t="shared" si="38"/>
        <v>9</v>
      </c>
      <c r="AF33" s="62" t="e">
        <f>LARGE(#REF!,$W33)</f>
        <v>#REF!</v>
      </c>
      <c r="AG33" s="62" t="e">
        <f t="shared" si="39"/>
        <v>#REF!</v>
      </c>
      <c r="AH33" s="62">
        <f t="shared" si="40"/>
        <v>44.635000000000005</v>
      </c>
      <c r="AI33" s="62">
        <f t="shared" si="41"/>
        <v>8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ID33" s="1"/>
      <c r="IE33" s="10"/>
      <c r="IF33" s="10"/>
      <c r="IG33" s="10"/>
    </row>
    <row r="34" spans="1:241" ht="18">
      <c r="A34" s="196">
        <v>29</v>
      </c>
      <c r="B34" s="188" t="s">
        <v>137</v>
      </c>
      <c r="C34" s="197" t="s">
        <v>225</v>
      </c>
      <c r="D34" s="105">
        <v>13.5</v>
      </c>
      <c r="E34" s="15">
        <v>1.3</v>
      </c>
      <c r="F34" s="5">
        <f t="shared" si="30"/>
        <v>12.2</v>
      </c>
      <c r="G34" s="29">
        <f t="shared" si="21"/>
        <v>6</v>
      </c>
      <c r="H34" s="105">
        <v>13.5</v>
      </c>
      <c r="I34" s="15">
        <v>2.766</v>
      </c>
      <c r="J34" s="5">
        <f t="shared" si="22"/>
        <v>10.734</v>
      </c>
      <c r="K34" s="29">
        <f t="shared" si="23"/>
        <v>3</v>
      </c>
      <c r="L34" s="105">
        <v>13.5</v>
      </c>
      <c r="M34" s="15">
        <v>2.4</v>
      </c>
      <c r="N34" s="5">
        <f t="shared" si="24"/>
        <v>11.1</v>
      </c>
      <c r="O34" s="29">
        <f t="shared" si="25"/>
        <v>8</v>
      </c>
      <c r="P34" s="105">
        <v>13.5</v>
      </c>
      <c r="Q34" s="15">
        <v>1.366</v>
      </c>
      <c r="R34" s="5">
        <f t="shared" si="26"/>
        <v>12.134</v>
      </c>
      <c r="S34" s="29">
        <f t="shared" si="27"/>
        <v>3</v>
      </c>
      <c r="T34" s="39">
        <f t="shared" si="28"/>
        <v>46.168</v>
      </c>
      <c r="U34" s="29">
        <f t="shared" si="29"/>
        <v>4</v>
      </c>
      <c r="W34" s="62">
        <v>10</v>
      </c>
      <c r="X34" s="62">
        <f t="shared" si="31"/>
        <v>12.034</v>
      </c>
      <c r="Y34" s="62">
        <f t="shared" si="32"/>
        <v>10</v>
      </c>
      <c r="Z34" s="62">
        <f t="shared" si="33"/>
        <v>10.5</v>
      </c>
      <c r="AA34" s="62">
        <f t="shared" si="34"/>
        <v>7</v>
      </c>
      <c r="AB34" s="62">
        <f t="shared" si="35"/>
        <v>10.834</v>
      </c>
      <c r="AC34" s="62">
        <f t="shared" si="36"/>
        <v>10</v>
      </c>
      <c r="AD34" s="62">
        <f t="shared" si="37"/>
        <v>11.3</v>
      </c>
      <c r="AE34" s="62">
        <f t="shared" si="38"/>
        <v>10</v>
      </c>
      <c r="AF34" s="62" t="e">
        <f>LARGE(#REF!,$W34)</f>
        <v>#REF!</v>
      </c>
      <c r="AG34" s="62" t="e">
        <f t="shared" si="39"/>
        <v>#REF!</v>
      </c>
      <c r="AH34" s="62">
        <f t="shared" si="40"/>
        <v>44.266999999999996</v>
      </c>
      <c r="AI34" s="62">
        <f t="shared" si="41"/>
        <v>9</v>
      </c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ID34" s="1"/>
      <c r="IE34" s="10"/>
      <c r="IF34" s="10"/>
      <c r="IG34" s="10"/>
    </row>
    <row r="35" spans="1:241" ht="18">
      <c r="A35" s="196">
        <v>30</v>
      </c>
      <c r="B35" s="188" t="s">
        <v>238</v>
      </c>
      <c r="C35" s="197" t="s">
        <v>225</v>
      </c>
      <c r="D35" s="113">
        <v>13.5</v>
      </c>
      <c r="E35" s="74">
        <v>1.466</v>
      </c>
      <c r="F35" s="5">
        <f t="shared" si="30"/>
        <v>12.034</v>
      </c>
      <c r="G35" s="29">
        <f t="shared" si="21"/>
        <v>10</v>
      </c>
      <c r="H35" s="113">
        <v>13</v>
      </c>
      <c r="I35" s="74">
        <v>5.733</v>
      </c>
      <c r="J35" s="5">
        <f t="shared" si="22"/>
        <v>7.267</v>
      </c>
      <c r="K35" s="29">
        <f t="shared" si="23"/>
        <v>11</v>
      </c>
      <c r="L35" s="113">
        <v>13.5</v>
      </c>
      <c r="M35" s="74">
        <v>2.333</v>
      </c>
      <c r="N35" s="5">
        <f t="shared" si="24"/>
        <v>11.167</v>
      </c>
      <c r="O35" s="29">
        <f t="shared" si="25"/>
        <v>7</v>
      </c>
      <c r="P35" s="113">
        <v>13</v>
      </c>
      <c r="Q35" s="74">
        <v>2.6</v>
      </c>
      <c r="R35" s="5">
        <f t="shared" si="26"/>
        <v>10.4</v>
      </c>
      <c r="S35" s="29">
        <f t="shared" si="27"/>
        <v>14</v>
      </c>
      <c r="T35" s="39">
        <f t="shared" si="28"/>
        <v>40.868</v>
      </c>
      <c r="U35" s="29">
        <f t="shared" si="29"/>
        <v>13</v>
      </c>
      <c r="W35" s="62">
        <v>11</v>
      </c>
      <c r="X35" s="62">
        <f t="shared" si="31"/>
        <v>12</v>
      </c>
      <c r="Y35" s="62">
        <f t="shared" si="32"/>
        <v>11</v>
      </c>
      <c r="Z35" s="62">
        <f t="shared" si="33"/>
        <v>10.3</v>
      </c>
      <c r="AA35" s="62">
        <f t="shared" si="34"/>
        <v>8</v>
      </c>
      <c r="AB35" s="62">
        <f t="shared" si="35"/>
        <v>10.134</v>
      </c>
      <c r="AC35" s="62">
        <f t="shared" si="36"/>
        <v>11</v>
      </c>
      <c r="AD35" s="62">
        <f t="shared" si="37"/>
        <v>11.067</v>
      </c>
      <c r="AE35" s="62">
        <f t="shared" si="38"/>
        <v>11</v>
      </c>
      <c r="AF35" s="62" t="e">
        <f>LARGE(#REF!,$W35)</f>
        <v>#REF!</v>
      </c>
      <c r="AG35" s="62" t="e">
        <f t="shared" si="39"/>
        <v>#REF!</v>
      </c>
      <c r="AH35" s="62">
        <f t="shared" si="40"/>
        <v>43.568000000000005</v>
      </c>
      <c r="AI35" s="62">
        <f t="shared" si="41"/>
        <v>10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ID35" s="1"/>
      <c r="IE35" s="10"/>
      <c r="IF35" s="10"/>
      <c r="IG35" s="10"/>
    </row>
    <row r="36" spans="1:241" ht="18">
      <c r="A36" s="196">
        <v>31</v>
      </c>
      <c r="B36" s="188" t="s">
        <v>239</v>
      </c>
      <c r="C36" s="197" t="s">
        <v>225</v>
      </c>
      <c r="D36" s="113">
        <v>13.5</v>
      </c>
      <c r="E36" s="74">
        <v>1.6</v>
      </c>
      <c r="F36" s="75">
        <f t="shared" si="30"/>
        <v>11.9</v>
      </c>
      <c r="G36" s="29">
        <f t="shared" si="21"/>
        <v>13</v>
      </c>
      <c r="H36" s="113">
        <v>13.5</v>
      </c>
      <c r="I36" s="74">
        <v>3</v>
      </c>
      <c r="J36" s="5">
        <f t="shared" si="22"/>
        <v>10.5</v>
      </c>
      <c r="K36" s="29">
        <f t="shared" si="23"/>
        <v>7</v>
      </c>
      <c r="L36" s="113">
        <v>13.5</v>
      </c>
      <c r="M36" s="74">
        <v>2.133</v>
      </c>
      <c r="N36" s="5">
        <f t="shared" si="24"/>
        <v>11.367</v>
      </c>
      <c r="O36" s="29">
        <f t="shared" si="25"/>
        <v>3</v>
      </c>
      <c r="P36" s="113">
        <v>13.5</v>
      </c>
      <c r="Q36" s="74">
        <v>1.9</v>
      </c>
      <c r="R36" s="5">
        <f t="shared" si="26"/>
        <v>11.6</v>
      </c>
      <c r="S36" s="29">
        <f t="shared" si="27"/>
        <v>7</v>
      </c>
      <c r="T36" s="39">
        <f t="shared" si="28"/>
        <v>45.367</v>
      </c>
      <c r="U36" s="29">
        <f t="shared" si="29"/>
        <v>6</v>
      </c>
      <c r="W36" s="62">
        <v>12</v>
      </c>
      <c r="X36" s="62">
        <f t="shared" si="31"/>
        <v>11.967</v>
      </c>
      <c r="Y36" s="62">
        <f t="shared" si="32"/>
        <v>12</v>
      </c>
      <c r="Z36" s="62">
        <f t="shared" si="33"/>
        <v>10.2</v>
      </c>
      <c r="AA36" s="62">
        <f t="shared" si="34"/>
        <v>9</v>
      </c>
      <c r="AB36" s="62">
        <f t="shared" si="35"/>
        <v>9.934000000000001</v>
      </c>
      <c r="AC36" s="62">
        <f t="shared" si="36"/>
        <v>12</v>
      </c>
      <c r="AD36" s="62">
        <f t="shared" si="37"/>
        <v>10.767</v>
      </c>
      <c r="AE36" s="62">
        <f t="shared" si="38"/>
        <v>12</v>
      </c>
      <c r="AF36" s="62" t="e">
        <f>LARGE(#REF!,$W36)</f>
        <v>#REF!</v>
      </c>
      <c r="AG36" s="62" t="e">
        <f t="shared" si="39"/>
        <v>#REF!</v>
      </c>
      <c r="AH36" s="62">
        <f t="shared" si="40"/>
        <v>43.136</v>
      </c>
      <c r="AI36" s="62">
        <f t="shared" si="41"/>
        <v>11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ID36" s="1"/>
      <c r="IE36" s="10"/>
      <c r="IF36" s="10"/>
      <c r="IG36" s="10"/>
    </row>
    <row r="37" spans="1:241" ht="18">
      <c r="A37" s="196">
        <v>21</v>
      </c>
      <c r="B37" s="162" t="s">
        <v>121</v>
      </c>
      <c r="C37" s="191" t="s">
        <v>214</v>
      </c>
      <c r="D37" s="113">
        <v>13.5</v>
      </c>
      <c r="E37" s="74">
        <v>1.433</v>
      </c>
      <c r="F37" s="75">
        <f t="shared" si="30"/>
        <v>12.067</v>
      </c>
      <c r="G37" s="29">
        <f t="shared" si="21"/>
        <v>9</v>
      </c>
      <c r="H37" s="113">
        <v>13.5</v>
      </c>
      <c r="I37" s="74">
        <v>3.2</v>
      </c>
      <c r="J37" s="5">
        <f t="shared" si="22"/>
        <v>10.3</v>
      </c>
      <c r="K37" s="29">
        <f t="shared" si="23"/>
        <v>8</v>
      </c>
      <c r="L37" s="113">
        <v>13.5</v>
      </c>
      <c r="M37" s="74">
        <v>1.966</v>
      </c>
      <c r="N37" s="5">
        <f t="shared" si="24"/>
        <v>11.534</v>
      </c>
      <c r="O37" s="29">
        <f t="shared" si="25"/>
        <v>1</v>
      </c>
      <c r="P37" s="113">
        <v>13</v>
      </c>
      <c r="Q37" s="74">
        <v>1.7</v>
      </c>
      <c r="R37" s="5">
        <f t="shared" si="26"/>
        <v>11.3</v>
      </c>
      <c r="S37" s="29">
        <f t="shared" si="27"/>
        <v>10</v>
      </c>
      <c r="T37" s="39">
        <f t="shared" si="28"/>
        <v>45.20100000000001</v>
      </c>
      <c r="U37" s="29">
        <f t="shared" si="29"/>
        <v>7</v>
      </c>
      <c r="W37" s="62">
        <v>13</v>
      </c>
      <c r="X37" s="62">
        <f t="shared" si="31"/>
        <v>11.9</v>
      </c>
      <c r="Y37" s="62">
        <f t="shared" si="32"/>
        <v>13</v>
      </c>
      <c r="Z37" s="62">
        <f t="shared" si="33"/>
        <v>9.734</v>
      </c>
      <c r="AA37" s="62">
        <f t="shared" si="34"/>
        <v>10</v>
      </c>
      <c r="AB37" s="62">
        <f t="shared" si="35"/>
        <v>9.1</v>
      </c>
      <c r="AC37" s="62">
        <f t="shared" si="36"/>
        <v>13</v>
      </c>
      <c r="AD37" s="62">
        <f t="shared" si="37"/>
        <v>10.734</v>
      </c>
      <c r="AE37" s="62">
        <f t="shared" si="38"/>
        <v>13</v>
      </c>
      <c r="AF37" s="62" t="e">
        <f>LARGE(#REF!,$W37)</f>
        <v>#REF!</v>
      </c>
      <c r="AG37" s="62" t="e">
        <f t="shared" si="39"/>
        <v>#REF!</v>
      </c>
      <c r="AH37" s="62">
        <f t="shared" si="40"/>
        <v>43.135</v>
      </c>
      <c r="AI37" s="62">
        <f t="shared" si="41"/>
        <v>12</v>
      </c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ID37" s="1"/>
      <c r="IE37" s="10"/>
      <c r="IF37" s="10"/>
      <c r="IG37" s="10"/>
    </row>
    <row r="38" spans="1:241" ht="18">
      <c r="A38" s="196">
        <v>22</v>
      </c>
      <c r="B38" s="188" t="s">
        <v>146</v>
      </c>
      <c r="C38" s="208" t="s">
        <v>216</v>
      </c>
      <c r="D38" s="113">
        <v>0</v>
      </c>
      <c r="E38" s="74">
        <v>0</v>
      </c>
      <c r="F38" s="75">
        <f t="shared" si="30"/>
        <v>0</v>
      </c>
      <c r="G38" s="29">
        <f t="shared" si="21"/>
        <v>15</v>
      </c>
      <c r="H38" s="113">
        <v>0</v>
      </c>
      <c r="I38" s="74">
        <v>0</v>
      </c>
      <c r="J38" s="5">
        <f t="shared" si="22"/>
        <v>0</v>
      </c>
      <c r="K38" s="29">
        <f t="shared" si="23"/>
        <v>12</v>
      </c>
      <c r="L38" s="113">
        <v>0</v>
      </c>
      <c r="M38" s="74">
        <v>0</v>
      </c>
      <c r="N38" s="5">
        <f t="shared" si="24"/>
        <v>0</v>
      </c>
      <c r="O38" s="29">
        <f t="shared" si="25"/>
        <v>15</v>
      </c>
      <c r="P38" s="113">
        <v>0</v>
      </c>
      <c r="Q38" s="74">
        <v>0</v>
      </c>
      <c r="R38" s="5">
        <f t="shared" si="26"/>
        <v>0</v>
      </c>
      <c r="S38" s="29">
        <f t="shared" si="27"/>
        <v>15</v>
      </c>
      <c r="T38" s="39">
        <f t="shared" si="28"/>
        <v>0</v>
      </c>
      <c r="U38" s="29">
        <f t="shared" si="29"/>
        <v>14</v>
      </c>
      <c r="W38" s="62">
        <v>14</v>
      </c>
      <c r="X38" s="62">
        <f t="shared" si="31"/>
        <v>11.834</v>
      </c>
      <c r="Y38" s="62">
        <f t="shared" si="32"/>
        <v>14</v>
      </c>
      <c r="Z38" s="62">
        <f t="shared" si="33"/>
        <v>7.267</v>
      </c>
      <c r="AA38" s="62">
        <f t="shared" si="34"/>
        <v>11</v>
      </c>
      <c r="AB38" s="62">
        <f t="shared" si="35"/>
        <v>8.834</v>
      </c>
      <c r="AC38" s="62">
        <f t="shared" si="36"/>
        <v>14</v>
      </c>
      <c r="AD38" s="62">
        <f t="shared" si="37"/>
        <v>10.4</v>
      </c>
      <c r="AE38" s="62">
        <f t="shared" si="38"/>
        <v>14</v>
      </c>
      <c r="AF38" s="62" t="e">
        <f>LARGE(#REF!,$W38)</f>
        <v>#REF!</v>
      </c>
      <c r="AG38" s="62" t="e">
        <f t="shared" si="39"/>
        <v>#REF!</v>
      </c>
      <c r="AH38" s="62">
        <f t="shared" si="40"/>
        <v>40.868</v>
      </c>
      <c r="AI38" s="62">
        <f t="shared" si="41"/>
        <v>13</v>
      </c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ID38" s="1"/>
      <c r="IE38" s="10"/>
      <c r="IF38" s="10"/>
      <c r="IG38" s="10"/>
    </row>
    <row r="39" spans="1:241" ht="18">
      <c r="A39" s="196">
        <v>23</v>
      </c>
      <c r="B39" s="188" t="s">
        <v>231</v>
      </c>
      <c r="C39" s="197" t="s">
        <v>232</v>
      </c>
      <c r="D39" s="113">
        <v>13.5</v>
      </c>
      <c r="E39" s="74">
        <v>1.4</v>
      </c>
      <c r="F39" s="75">
        <f t="shared" si="30"/>
        <v>12.1</v>
      </c>
      <c r="G39" s="29">
        <f t="shared" si="21"/>
        <v>8</v>
      </c>
      <c r="H39" s="113">
        <v>13.5</v>
      </c>
      <c r="I39" s="74">
        <v>3.766</v>
      </c>
      <c r="J39" s="5">
        <f t="shared" si="22"/>
        <v>9.734</v>
      </c>
      <c r="K39" s="29">
        <f t="shared" si="23"/>
        <v>10</v>
      </c>
      <c r="L39" s="113">
        <v>13.5</v>
      </c>
      <c r="M39" s="74">
        <v>2.5</v>
      </c>
      <c r="N39" s="5">
        <f t="shared" si="24"/>
        <v>11</v>
      </c>
      <c r="O39" s="29">
        <f t="shared" si="25"/>
        <v>9</v>
      </c>
      <c r="P39" s="113">
        <v>13</v>
      </c>
      <c r="Q39" s="74">
        <v>2.266</v>
      </c>
      <c r="R39" s="5">
        <f t="shared" si="26"/>
        <v>10.734</v>
      </c>
      <c r="S39" s="29">
        <f t="shared" si="27"/>
        <v>13</v>
      </c>
      <c r="T39" s="39">
        <f t="shared" si="28"/>
        <v>43.568000000000005</v>
      </c>
      <c r="U39" s="29">
        <f t="shared" si="29"/>
        <v>10</v>
      </c>
      <c r="W39" s="62">
        <v>15</v>
      </c>
      <c r="X39" s="62">
        <f t="shared" si="31"/>
        <v>0</v>
      </c>
      <c r="Y39" s="62">
        <f t="shared" si="32"/>
        <v>15</v>
      </c>
      <c r="Z39" s="62">
        <f t="shared" si="33"/>
        <v>0</v>
      </c>
      <c r="AA39" s="62">
        <f t="shared" si="34"/>
        <v>12</v>
      </c>
      <c r="AB39" s="62">
        <f t="shared" si="35"/>
        <v>0</v>
      </c>
      <c r="AC39" s="62">
        <f t="shared" si="36"/>
        <v>15</v>
      </c>
      <c r="AD39" s="62">
        <f t="shared" si="37"/>
        <v>0</v>
      </c>
      <c r="AE39" s="62">
        <f t="shared" si="38"/>
        <v>15</v>
      </c>
      <c r="AF39" s="62" t="e">
        <f>LARGE(#REF!,$W39)</f>
        <v>#REF!</v>
      </c>
      <c r="AG39" s="62" t="e">
        <f t="shared" si="39"/>
        <v>#REF!</v>
      </c>
      <c r="AH39" s="62">
        <f t="shared" si="40"/>
        <v>0</v>
      </c>
      <c r="AI39" s="62">
        <f t="shared" si="41"/>
        <v>14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ID39" s="1"/>
      <c r="IE39" s="10"/>
      <c r="IF39" s="10"/>
      <c r="IG39" s="10"/>
    </row>
    <row r="40" spans="1:241" ht="18.75" thickBot="1">
      <c r="A40" s="163"/>
      <c r="B40" s="171"/>
      <c r="C40" s="53"/>
      <c r="D40" s="106">
        <v>0</v>
      </c>
      <c r="E40" s="32">
        <v>0</v>
      </c>
      <c r="F40" s="33">
        <f t="shared" si="30"/>
        <v>0</v>
      </c>
      <c r="G40" s="34">
        <f t="shared" si="21"/>
        <v>15</v>
      </c>
      <c r="H40" s="106">
        <v>0</v>
      </c>
      <c r="I40" s="32">
        <v>0</v>
      </c>
      <c r="J40" s="33">
        <f t="shared" si="22"/>
        <v>0</v>
      </c>
      <c r="K40" s="34">
        <f t="shared" si="23"/>
        <v>12</v>
      </c>
      <c r="L40" s="106">
        <v>0</v>
      </c>
      <c r="M40" s="32">
        <v>0</v>
      </c>
      <c r="N40" s="33">
        <f t="shared" si="24"/>
        <v>0</v>
      </c>
      <c r="O40" s="34">
        <f t="shared" si="25"/>
        <v>15</v>
      </c>
      <c r="P40" s="106">
        <v>0</v>
      </c>
      <c r="Q40" s="32">
        <v>0</v>
      </c>
      <c r="R40" s="33">
        <f t="shared" si="26"/>
        <v>0</v>
      </c>
      <c r="S40" s="34">
        <f t="shared" si="27"/>
        <v>15</v>
      </c>
      <c r="T40" s="40">
        <f t="shared" si="28"/>
        <v>0</v>
      </c>
      <c r="U40" s="34">
        <f t="shared" si="29"/>
        <v>14</v>
      </c>
      <c r="W40" s="62">
        <v>16</v>
      </c>
      <c r="X40" s="62">
        <f t="shared" si="31"/>
        <v>0</v>
      </c>
      <c r="Y40" s="62">
        <f t="shared" si="32"/>
        <v>15</v>
      </c>
      <c r="Z40" s="62">
        <f t="shared" si="33"/>
        <v>0</v>
      </c>
      <c r="AA40" s="62">
        <f t="shared" si="34"/>
        <v>12</v>
      </c>
      <c r="AB40" s="62">
        <f t="shared" si="35"/>
        <v>0</v>
      </c>
      <c r="AC40" s="62">
        <f t="shared" si="36"/>
        <v>15</v>
      </c>
      <c r="AD40" s="62">
        <f t="shared" si="37"/>
        <v>0</v>
      </c>
      <c r="AE40" s="62">
        <f t="shared" si="38"/>
        <v>15</v>
      </c>
      <c r="AF40" s="62" t="e">
        <f>LARGE(#REF!,$W40)</f>
        <v>#REF!</v>
      </c>
      <c r="AG40" s="62" t="e">
        <f t="shared" si="39"/>
        <v>#REF!</v>
      </c>
      <c r="AH40" s="62">
        <f t="shared" si="40"/>
        <v>0</v>
      </c>
      <c r="AI40" s="62">
        <f t="shared" si="41"/>
        <v>14</v>
      </c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ID40" s="1"/>
      <c r="IE40" s="10"/>
      <c r="IF40" s="10"/>
      <c r="IG40" s="10"/>
    </row>
    <row r="42" spans="1:33" ht="33.75">
      <c r="A42" s="184" t="s">
        <v>38</v>
      </c>
      <c r="D42" s="185"/>
      <c r="H42" s="186"/>
      <c r="AF42" s="77"/>
      <c r="AG42" s="77"/>
    </row>
    <row r="43" spans="32:33" ht="0.75" customHeight="1" thickBot="1">
      <c r="AF43" s="77"/>
      <c r="AG43" s="77"/>
    </row>
    <row r="44" spans="1:238" s="20" customFormat="1" ht="32.25" customHeight="1" thickBot="1">
      <c r="A44" s="109" t="s">
        <v>10</v>
      </c>
      <c r="B44" s="110" t="s">
        <v>9</v>
      </c>
      <c r="C44" s="111" t="s">
        <v>6</v>
      </c>
      <c r="D44" s="67" t="s">
        <v>0</v>
      </c>
      <c r="E44" s="68"/>
      <c r="F44" s="219"/>
      <c r="G44" s="220"/>
      <c r="H44" s="67" t="s">
        <v>1</v>
      </c>
      <c r="I44" s="68"/>
      <c r="J44" s="219"/>
      <c r="K44" s="220"/>
      <c r="L44" s="67" t="s">
        <v>2</v>
      </c>
      <c r="M44" s="68"/>
      <c r="N44" s="219"/>
      <c r="O44" s="220"/>
      <c r="P44" s="67" t="s">
        <v>3</v>
      </c>
      <c r="Q44" s="68"/>
      <c r="R44" s="219"/>
      <c r="S44" s="220"/>
      <c r="T44" s="217" t="s">
        <v>4</v>
      </c>
      <c r="U44" s="218"/>
      <c r="W44" s="78"/>
      <c r="X44" s="78" t="s">
        <v>0</v>
      </c>
      <c r="Y44" s="78"/>
      <c r="Z44" s="79" t="s">
        <v>1</v>
      </c>
      <c r="AA44" s="79"/>
      <c r="AB44" s="78" t="s">
        <v>2</v>
      </c>
      <c r="AC44" s="78"/>
      <c r="AD44" s="79" t="s">
        <v>3</v>
      </c>
      <c r="AE44" s="79"/>
      <c r="AF44" s="79" t="s">
        <v>18</v>
      </c>
      <c r="AG44" s="79"/>
      <c r="AH44" s="79" t="s">
        <v>4</v>
      </c>
      <c r="AI44" s="79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ID44" s="24"/>
    </row>
    <row r="45" spans="1:238" s="17" customFormat="1" ht="18">
      <c r="A45" s="35" t="s">
        <v>7</v>
      </c>
      <c r="B45" s="36"/>
      <c r="C45" s="37"/>
      <c r="D45" s="108" t="s">
        <v>83</v>
      </c>
      <c r="E45" s="63" t="s">
        <v>84</v>
      </c>
      <c r="F45" s="65" t="s">
        <v>5</v>
      </c>
      <c r="G45" s="64" t="s">
        <v>20</v>
      </c>
      <c r="H45" s="108" t="s">
        <v>83</v>
      </c>
      <c r="I45" s="63" t="s">
        <v>84</v>
      </c>
      <c r="J45" s="65" t="s">
        <v>5</v>
      </c>
      <c r="K45" s="64" t="s">
        <v>20</v>
      </c>
      <c r="L45" s="108" t="s">
        <v>83</v>
      </c>
      <c r="M45" s="63" t="s">
        <v>84</v>
      </c>
      <c r="N45" s="65" t="s">
        <v>5</v>
      </c>
      <c r="O45" s="64" t="s">
        <v>20</v>
      </c>
      <c r="P45" s="108" t="s">
        <v>83</v>
      </c>
      <c r="Q45" s="63" t="s">
        <v>84</v>
      </c>
      <c r="R45" s="65" t="s">
        <v>5</v>
      </c>
      <c r="S45" s="64" t="s">
        <v>20</v>
      </c>
      <c r="T45" s="66" t="s">
        <v>5</v>
      </c>
      <c r="U45" s="64" t="s">
        <v>20</v>
      </c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ID45" s="19"/>
    </row>
    <row r="46" spans="1:241" ht="18">
      <c r="A46" s="196">
        <v>32</v>
      </c>
      <c r="B46" s="189" t="s">
        <v>120</v>
      </c>
      <c r="C46" s="191" t="s">
        <v>240</v>
      </c>
      <c r="D46" s="104">
        <v>13.5</v>
      </c>
      <c r="E46" s="14">
        <v>1.3</v>
      </c>
      <c r="F46" s="5">
        <f>D46-E46</f>
        <v>12.2</v>
      </c>
      <c r="G46" s="29">
        <f aca="true" t="shared" si="42" ref="G46:G61">VLOOKUP(F46,X$46:Y$61,2,FALSE)</f>
        <v>12</v>
      </c>
      <c r="H46" s="104">
        <v>13.5</v>
      </c>
      <c r="I46" s="14">
        <v>2.433</v>
      </c>
      <c r="J46" s="5">
        <f aca="true" t="shared" si="43" ref="J46:J61">H46-I46</f>
        <v>11.067</v>
      </c>
      <c r="K46" s="29">
        <f aca="true" t="shared" si="44" ref="K46:K61">VLOOKUP(J46,Z$46:AA$61,2,FALSE)</f>
        <v>10</v>
      </c>
      <c r="L46" s="104">
        <v>13.5</v>
      </c>
      <c r="M46" s="14">
        <v>2.833</v>
      </c>
      <c r="N46" s="5">
        <f aca="true" t="shared" si="45" ref="N46:N61">L46-M46</f>
        <v>10.667</v>
      </c>
      <c r="O46" s="29">
        <f aca="true" t="shared" si="46" ref="O46:O61">VLOOKUP(N46,AB$46:AC$61,2,FALSE)</f>
        <v>4</v>
      </c>
      <c r="P46" s="104">
        <v>13.5</v>
      </c>
      <c r="Q46" s="14">
        <v>2.15</v>
      </c>
      <c r="R46" s="5">
        <f aca="true" t="shared" si="47" ref="R46:R61">P46-Q46</f>
        <v>11.35</v>
      </c>
      <c r="S46" s="29">
        <f aca="true" t="shared" si="48" ref="S46:S61">VLOOKUP(R46,AD$46:AE$61,2,FALSE)</f>
        <v>6</v>
      </c>
      <c r="T46" s="39">
        <f aca="true" t="shared" si="49" ref="T46:T61">F46+J46+N46+R46</f>
        <v>45.284</v>
      </c>
      <c r="U46" s="29">
        <f aca="true" t="shared" si="50" ref="U46:U61">VLOOKUP(T46,AH$46:AI$61,2,FALSE)</f>
        <v>8</v>
      </c>
      <c r="W46" s="62">
        <v>1</v>
      </c>
      <c r="X46" s="62">
        <f>LARGE(F$46:F$61,$W46)</f>
        <v>12.734</v>
      </c>
      <c r="Y46" s="62">
        <f>IF(X46=X45,Y45,Y45+1)</f>
        <v>1</v>
      </c>
      <c r="Z46" s="62">
        <f>LARGE(J$46:J$61,$W46)</f>
        <v>12.234</v>
      </c>
      <c r="AA46" s="62">
        <f>IF(Z46=Z45,AA45,AA45+1)</f>
        <v>1</v>
      </c>
      <c r="AB46" s="62">
        <f>LARGE(N$46:N$61,$W46)</f>
        <v>11.267</v>
      </c>
      <c r="AC46" s="62">
        <f>IF(AB46=AB45,AC45,AC45+1)</f>
        <v>1</v>
      </c>
      <c r="AD46" s="62">
        <f>LARGE(R$46:R$61,$W46)</f>
        <v>12.3</v>
      </c>
      <c r="AE46" s="62">
        <f>IF(AD46=AD45,AE45,AE45+1)</f>
        <v>1</v>
      </c>
      <c r="AF46" s="62" t="e">
        <f>LARGE(#REF!,$W46)</f>
        <v>#REF!</v>
      </c>
      <c r="AG46" s="62" t="e">
        <f>IF(AF46=AF45,AG45,AG45+1)</f>
        <v>#REF!</v>
      </c>
      <c r="AH46" s="62">
        <f>LARGE(T$46:T$61,$W46)</f>
        <v>47.268</v>
      </c>
      <c r="AI46" s="62">
        <f>IF(AH46=AH45,AI45,AI45+1)</f>
        <v>1</v>
      </c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ID46" s="1"/>
      <c r="IE46" s="10"/>
      <c r="IF46" s="10"/>
      <c r="IG46" s="10"/>
    </row>
    <row r="47" spans="1:241" ht="18">
      <c r="A47" s="196">
        <v>33</v>
      </c>
      <c r="B47" s="188" t="s">
        <v>241</v>
      </c>
      <c r="C47" s="197" t="s">
        <v>242</v>
      </c>
      <c r="D47" s="105">
        <v>0</v>
      </c>
      <c r="E47" s="15">
        <v>0</v>
      </c>
      <c r="F47" s="5">
        <f aca="true" t="shared" si="51" ref="F47:F61">D47-E47</f>
        <v>0</v>
      </c>
      <c r="G47" s="29">
        <f t="shared" si="42"/>
        <v>15</v>
      </c>
      <c r="H47" s="105">
        <v>0</v>
      </c>
      <c r="I47" s="15">
        <v>0</v>
      </c>
      <c r="J47" s="5">
        <f t="shared" si="43"/>
        <v>0</v>
      </c>
      <c r="K47" s="29">
        <f t="shared" si="44"/>
        <v>13</v>
      </c>
      <c r="L47" s="105">
        <v>0</v>
      </c>
      <c r="M47" s="15">
        <v>0</v>
      </c>
      <c r="N47" s="5">
        <f t="shared" si="45"/>
        <v>0</v>
      </c>
      <c r="O47" s="29">
        <f t="shared" si="46"/>
        <v>14</v>
      </c>
      <c r="P47" s="105">
        <v>0</v>
      </c>
      <c r="Q47" s="15">
        <v>0</v>
      </c>
      <c r="R47" s="5">
        <f t="shared" si="47"/>
        <v>0</v>
      </c>
      <c r="S47" s="29">
        <f t="shared" si="48"/>
        <v>11</v>
      </c>
      <c r="T47" s="39">
        <f t="shared" si="49"/>
        <v>0</v>
      </c>
      <c r="U47" s="29">
        <f t="shared" si="50"/>
        <v>15</v>
      </c>
      <c r="W47" s="62">
        <v>2</v>
      </c>
      <c r="X47" s="62">
        <f aca="true" t="shared" si="52" ref="X47:X61">LARGE(F$46:F$61,$W47)</f>
        <v>12.7</v>
      </c>
      <c r="Y47" s="62">
        <f aca="true" t="shared" si="53" ref="Y47:Y61">IF(X47=X46,Y46,Y46+1)</f>
        <v>2</v>
      </c>
      <c r="Z47" s="62">
        <f aca="true" t="shared" si="54" ref="Z47:Z61">LARGE(J$46:J$61,$W47)</f>
        <v>11.934</v>
      </c>
      <c r="AA47" s="62">
        <f aca="true" t="shared" si="55" ref="AA47:AA61">IF(Z47=Z46,AA46,AA46+1)</f>
        <v>2</v>
      </c>
      <c r="AB47" s="62">
        <f aca="true" t="shared" si="56" ref="AB47:AB61">LARGE(N$46:N$61,$W47)</f>
        <v>11.033999999999999</v>
      </c>
      <c r="AC47" s="62">
        <f aca="true" t="shared" si="57" ref="AC47:AC61">IF(AB47=AB46,AC46,AC46+1)</f>
        <v>2</v>
      </c>
      <c r="AD47" s="62">
        <f aca="true" t="shared" si="58" ref="AD47:AD61">LARGE(R$46:R$61,$W47)</f>
        <v>12.05</v>
      </c>
      <c r="AE47" s="62">
        <f aca="true" t="shared" si="59" ref="AE47:AE61">IF(AD47=AD46,AE46,AE46+1)</f>
        <v>2</v>
      </c>
      <c r="AF47" s="62" t="e">
        <f>LARGE(#REF!,$W47)</f>
        <v>#REF!</v>
      </c>
      <c r="AG47" s="62" t="e">
        <f aca="true" t="shared" si="60" ref="AG47:AG61">IF(AF47=AF46,AG46,AG46+1)</f>
        <v>#REF!</v>
      </c>
      <c r="AH47" s="62">
        <f aca="true" t="shared" si="61" ref="AH47:AH61">LARGE(T$46:T$61,$W47)</f>
        <v>47.117999999999995</v>
      </c>
      <c r="AI47" s="62">
        <f aca="true" t="shared" si="62" ref="AI47:AI61">IF(AH47=AH46,AI46,AI46+1)</f>
        <v>2</v>
      </c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ID47" s="1"/>
      <c r="IE47" s="10"/>
      <c r="IF47" s="10"/>
      <c r="IG47" s="10"/>
    </row>
    <row r="48" spans="1:241" ht="18">
      <c r="A48" s="196">
        <v>34</v>
      </c>
      <c r="B48" s="188" t="s">
        <v>243</v>
      </c>
      <c r="C48" s="197" t="s">
        <v>244</v>
      </c>
      <c r="D48" s="105">
        <v>13.5</v>
      </c>
      <c r="E48" s="15">
        <v>1.566</v>
      </c>
      <c r="F48" s="5">
        <f t="shared" si="51"/>
        <v>11.934</v>
      </c>
      <c r="G48" s="29">
        <f t="shared" si="42"/>
        <v>14</v>
      </c>
      <c r="H48" s="105">
        <v>13.5</v>
      </c>
      <c r="I48" s="15">
        <v>2.6</v>
      </c>
      <c r="J48" s="5">
        <f t="shared" si="43"/>
        <v>10.9</v>
      </c>
      <c r="K48" s="29">
        <f t="shared" si="44"/>
        <v>11</v>
      </c>
      <c r="L48" s="105">
        <v>12.5</v>
      </c>
      <c r="M48" s="15">
        <v>4.5</v>
      </c>
      <c r="N48" s="5">
        <f t="shared" si="45"/>
        <v>8</v>
      </c>
      <c r="O48" s="29">
        <f t="shared" si="46"/>
        <v>13</v>
      </c>
      <c r="P48" s="105">
        <v>13.5</v>
      </c>
      <c r="Q48" s="15">
        <v>2.05</v>
      </c>
      <c r="R48" s="5">
        <f t="shared" si="47"/>
        <v>11.45</v>
      </c>
      <c r="S48" s="29">
        <f t="shared" si="48"/>
        <v>4</v>
      </c>
      <c r="T48" s="39">
        <f t="shared" si="49"/>
        <v>42.284</v>
      </c>
      <c r="U48" s="29">
        <f t="shared" si="50"/>
        <v>14</v>
      </c>
      <c r="W48" s="62">
        <v>3</v>
      </c>
      <c r="X48" s="62">
        <f t="shared" si="52"/>
        <v>12.667</v>
      </c>
      <c r="Y48" s="62">
        <f t="shared" si="53"/>
        <v>3</v>
      </c>
      <c r="Z48" s="62">
        <f t="shared" si="54"/>
        <v>11.6</v>
      </c>
      <c r="AA48" s="62">
        <f t="shared" si="55"/>
        <v>3</v>
      </c>
      <c r="AB48" s="62">
        <f t="shared" si="56"/>
        <v>11</v>
      </c>
      <c r="AC48" s="62">
        <f t="shared" si="57"/>
        <v>3</v>
      </c>
      <c r="AD48" s="62">
        <f t="shared" si="58"/>
        <v>11.9</v>
      </c>
      <c r="AE48" s="62">
        <f t="shared" si="59"/>
        <v>3</v>
      </c>
      <c r="AF48" s="62" t="e">
        <f>LARGE(#REF!,$W48)</f>
        <v>#REF!</v>
      </c>
      <c r="AG48" s="62" t="e">
        <f t="shared" si="60"/>
        <v>#REF!</v>
      </c>
      <c r="AH48" s="62">
        <f t="shared" si="61"/>
        <v>47.018</v>
      </c>
      <c r="AI48" s="62">
        <f t="shared" si="62"/>
        <v>3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ID48" s="1"/>
      <c r="IE48" s="10"/>
      <c r="IF48" s="10"/>
      <c r="IG48" s="10"/>
    </row>
    <row r="49" spans="1:241" ht="18">
      <c r="A49" s="210"/>
      <c r="B49" s="209"/>
      <c r="C49" s="211"/>
      <c r="D49" s="105">
        <v>0</v>
      </c>
      <c r="E49" s="15">
        <v>0</v>
      </c>
      <c r="F49" s="5">
        <f t="shared" si="51"/>
        <v>0</v>
      </c>
      <c r="G49" s="29">
        <f t="shared" si="42"/>
        <v>15</v>
      </c>
      <c r="H49" s="105">
        <v>0</v>
      </c>
      <c r="I49" s="15">
        <v>0</v>
      </c>
      <c r="J49" s="5">
        <f t="shared" si="43"/>
        <v>0</v>
      </c>
      <c r="K49" s="29">
        <f t="shared" si="44"/>
        <v>13</v>
      </c>
      <c r="L49" s="105">
        <v>0</v>
      </c>
      <c r="M49" s="15">
        <v>0</v>
      </c>
      <c r="N49" s="5">
        <f t="shared" si="45"/>
        <v>0</v>
      </c>
      <c r="O49" s="29">
        <f t="shared" si="46"/>
        <v>14</v>
      </c>
      <c r="P49" s="105">
        <v>0</v>
      </c>
      <c r="Q49" s="15">
        <v>0</v>
      </c>
      <c r="R49" s="5">
        <f t="shared" si="47"/>
        <v>0</v>
      </c>
      <c r="S49" s="29">
        <f t="shared" si="48"/>
        <v>11</v>
      </c>
      <c r="T49" s="39">
        <f t="shared" si="49"/>
        <v>0</v>
      </c>
      <c r="U49" s="29">
        <f t="shared" si="50"/>
        <v>15</v>
      </c>
      <c r="W49" s="62">
        <v>4</v>
      </c>
      <c r="X49" s="62">
        <f t="shared" si="52"/>
        <v>12.567</v>
      </c>
      <c r="Y49" s="62">
        <f t="shared" si="53"/>
        <v>4</v>
      </c>
      <c r="Z49" s="62">
        <f t="shared" si="54"/>
        <v>11.567</v>
      </c>
      <c r="AA49" s="62">
        <f t="shared" si="55"/>
        <v>4</v>
      </c>
      <c r="AB49" s="62">
        <f t="shared" si="56"/>
        <v>10.667</v>
      </c>
      <c r="AC49" s="62">
        <f t="shared" si="57"/>
        <v>4</v>
      </c>
      <c r="AD49" s="62">
        <f t="shared" si="58"/>
        <v>11.45</v>
      </c>
      <c r="AE49" s="62">
        <f t="shared" si="59"/>
        <v>4</v>
      </c>
      <c r="AF49" s="62" t="e">
        <f>LARGE(#REF!,$W49)</f>
        <v>#REF!</v>
      </c>
      <c r="AG49" s="62" t="e">
        <f t="shared" si="60"/>
        <v>#REF!</v>
      </c>
      <c r="AH49" s="62">
        <f t="shared" si="61"/>
        <v>46.368</v>
      </c>
      <c r="AI49" s="62">
        <f t="shared" si="62"/>
        <v>4</v>
      </c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ID49" s="1"/>
      <c r="IE49" s="10"/>
      <c r="IF49" s="10"/>
      <c r="IG49" s="10"/>
    </row>
    <row r="50" spans="1:241" ht="18">
      <c r="A50" s="196">
        <v>35</v>
      </c>
      <c r="B50" s="188" t="s">
        <v>140</v>
      </c>
      <c r="C50" s="197" t="s">
        <v>220</v>
      </c>
      <c r="D50" s="105">
        <v>13.5</v>
      </c>
      <c r="E50" s="15">
        <v>1.1</v>
      </c>
      <c r="F50" s="5">
        <f t="shared" si="51"/>
        <v>12.4</v>
      </c>
      <c r="G50" s="29">
        <f t="shared" si="42"/>
        <v>7</v>
      </c>
      <c r="H50" s="105">
        <v>13.5</v>
      </c>
      <c r="I50" s="15">
        <v>1.266</v>
      </c>
      <c r="J50" s="5">
        <f t="shared" si="43"/>
        <v>12.234</v>
      </c>
      <c r="K50" s="29">
        <f t="shared" si="44"/>
        <v>1</v>
      </c>
      <c r="L50" s="105">
        <v>13.5</v>
      </c>
      <c r="M50" s="15">
        <v>2.466</v>
      </c>
      <c r="N50" s="5">
        <f t="shared" si="45"/>
        <v>11.033999999999999</v>
      </c>
      <c r="O50" s="29">
        <f t="shared" si="46"/>
        <v>2</v>
      </c>
      <c r="P50" s="105">
        <v>13.5</v>
      </c>
      <c r="Q50" s="15">
        <v>2.05</v>
      </c>
      <c r="R50" s="5">
        <f t="shared" si="47"/>
        <v>11.45</v>
      </c>
      <c r="S50" s="29">
        <f t="shared" si="48"/>
        <v>4</v>
      </c>
      <c r="T50" s="39">
        <f t="shared" si="49"/>
        <v>47.117999999999995</v>
      </c>
      <c r="U50" s="29">
        <f t="shared" si="50"/>
        <v>2</v>
      </c>
      <c r="W50" s="62">
        <v>5</v>
      </c>
      <c r="X50" s="62">
        <f t="shared" si="52"/>
        <v>12.534</v>
      </c>
      <c r="Y50" s="62">
        <f t="shared" si="53"/>
        <v>5</v>
      </c>
      <c r="Z50" s="62">
        <f t="shared" si="54"/>
        <v>11.4</v>
      </c>
      <c r="AA50" s="62">
        <f t="shared" si="55"/>
        <v>5</v>
      </c>
      <c r="AB50" s="62">
        <f t="shared" si="56"/>
        <v>10.533999999999999</v>
      </c>
      <c r="AC50" s="62">
        <f t="shared" si="57"/>
        <v>5</v>
      </c>
      <c r="AD50" s="62">
        <f t="shared" si="58"/>
        <v>11.45</v>
      </c>
      <c r="AE50" s="62">
        <f t="shared" si="59"/>
        <v>4</v>
      </c>
      <c r="AF50" s="62" t="e">
        <f>LARGE(#REF!,$W50)</f>
        <v>#REF!</v>
      </c>
      <c r="AG50" s="62" t="e">
        <f t="shared" si="60"/>
        <v>#REF!</v>
      </c>
      <c r="AH50" s="62">
        <f t="shared" si="61"/>
        <v>45.800999999999995</v>
      </c>
      <c r="AI50" s="62">
        <f t="shared" si="62"/>
        <v>5</v>
      </c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ID50" s="1"/>
      <c r="IE50" s="10"/>
      <c r="IF50" s="10"/>
      <c r="IG50" s="10"/>
    </row>
    <row r="51" spans="1:241" ht="18">
      <c r="A51" s="196">
        <v>36</v>
      </c>
      <c r="B51" s="188" t="s">
        <v>245</v>
      </c>
      <c r="C51" s="197" t="s">
        <v>220</v>
      </c>
      <c r="D51" s="105">
        <v>13.5</v>
      </c>
      <c r="E51" s="15">
        <v>0.8</v>
      </c>
      <c r="F51" s="5">
        <f t="shared" si="51"/>
        <v>12.7</v>
      </c>
      <c r="G51" s="29">
        <f t="shared" si="42"/>
        <v>2</v>
      </c>
      <c r="H51" s="105">
        <v>13.5</v>
      </c>
      <c r="I51" s="15">
        <v>1.566</v>
      </c>
      <c r="J51" s="5">
        <f t="shared" si="43"/>
        <v>11.934</v>
      </c>
      <c r="K51" s="29">
        <f t="shared" si="44"/>
        <v>2</v>
      </c>
      <c r="L51" s="105">
        <v>13.5</v>
      </c>
      <c r="M51" s="15">
        <v>3.166</v>
      </c>
      <c r="N51" s="5">
        <f t="shared" si="45"/>
        <v>10.334</v>
      </c>
      <c r="O51" s="29">
        <f t="shared" si="46"/>
        <v>6</v>
      </c>
      <c r="P51" s="105">
        <v>13.5</v>
      </c>
      <c r="Q51" s="15">
        <v>1.45</v>
      </c>
      <c r="R51" s="5">
        <f t="shared" si="47"/>
        <v>12.05</v>
      </c>
      <c r="S51" s="29">
        <f t="shared" si="48"/>
        <v>2</v>
      </c>
      <c r="T51" s="39">
        <f t="shared" si="49"/>
        <v>47.018</v>
      </c>
      <c r="U51" s="29">
        <f t="shared" si="50"/>
        <v>3</v>
      </c>
      <c r="W51" s="62">
        <v>6</v>
      </c>
      <c r="X51" s="62">
        <f t="shared" si="52"/>
        <v>12.5</v>
      </c>
      <c r="Y51" s="62">
        <f t="shared" si="53"/>
        <v>6</v>
      </c>
      <c r="Z51" s="62">
        <f t="shared" si="54"/>
        <v>11.367</v>
      </c>
      <c r="AA51" s="62">
        <f t="shared" si="55"/>
        <v>6</v>
      </c>
      <c r="AB51" s="62">
        <f t="shared" si="56"/>
        <v>10.334</v>
      </c>
      <c r="AC51" s="62">
        <f t="shared" si="57"/>
        <v>6</v>
      </c>
      <c r="AD51" s="62">
        <f t="shared" si="58"/>
        <v>11.45</v>
      </c>
      <c r="AE51" s="62">
        <f t="shared" si="59"/>
        <v>4</v>
      </c>
      <c r="AF51" s="62" t="e">
        <f>LARGE(#REF!,$W51)</f>
        <v>#REF!</v>
      </c>
      <c r="AG51" s="62" t="e">
        <f t="shared" si="60"/>
        <v>#REF!</v>
      </c>
      <c r="AH51" s="62">
        <f t="shared" si="61"/>
        <v>45.684</v>
      </c>
      <c r="AI51" s="62">
        <f t="shared" si="62"/>
        <v>6</v>
      </c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ID51" s="1"/>
      <c r="IE51" s="10"/>
      <c r="IF51" s="10"/>
      <c r="IG51" s="10"/>
    </row>
    <row r="52" spans="1:241" ht="18">
      <c r="A52" s="196">
        <v>37</v>
      </c>
      <c r="B52" s="188" t="s">
        <v>246</v>
      </c>
      <c r="C52" s="197" t="s">
        <v>220</v>
      </c>
      <c r="D52" s="105">
        <v>13.5</v>
      </c>
      <c r="E52" s="15">
        <v>0.833</v>
      </c>
      <c r="F52" s="5">
        <f t="shared" si="51"/>
        <v>12.667</v>
      </c>
      <c r="G52" s="29">
        <f t="shared" si="42"/>
        <v>3</v>
      </c>
      <c r="H52" s="105">
        <v>13.5</v>
      </c>
      <c r="I52" s="15">
        <v>2.133</v>
      </c>
      <c r="J52" s="5">
        <f t="shared" si="43"/>
        <v>11.367</v>
      </c>
      <c r="K52" s="29">
        <f t="shared" si="44"/>
        <v>6</v>
      </c>
      <c r="L52" s="105">
        <v>13</v>
      </c>
      <c r="M52" s="15">
        <v>4.43</v>
      </c>
      <c r="N52" s="5">
        <f t="shared" si="45"/>
        <v>8.57</v>
      </c>
      <c r="O52" s="29">
        <f t="shared" si="46"/>
        <v>11</v>
      </c>
      <c r="P52" s="105">
        <v>13.5</v>
      </c>
      <c r="Q52" s="15">
        <v>1.6</v>
      </c>
      <c r="R52" s="5">
        <f t="shared" si="47"/>
        <v>11.9</v>
      </c>
      <c r="S52" s="29">
        <f t="shared" si="48"/>
        <v>3</v>
      </c>
      <c r="T52" s="39">
        <f t="shared" si="49"/>
        <v>44.504</v>
      </c>
      <c r="U52" s="29">
        <f t="shared" si="50"/>
        <v>9</v>
      </c>
      <c r="W52" s="62">
        <v>7</v>
      </c>
      <c r="X52" s="62">
        <f t="shared" si="52"/>
        <v>12.4</v>
      </c>
      <c r="Y52" s="62">
        <f t="shared" si="53"/>
        <v>7</v>
      </c>
      <c r="Z52" s="62">
        <f t="shared" si="54"/>
        <v>11.367</v>
      </c>
      <c r="AA52" s="62">
        <f t="shared" si="55"/>
        <v>6</v>
      </c>
      <c r="AB52" s="62">
        <f t="shared" si="56"/>
        <v>10.3</v>
      </c>
      <c r="AC52" s="62">
        <f t="shared" si="57"/>
        <v>7</v>
      </c>
      <c r="AD52" s="62">
        <f t="shared" si="58"/>
        <v>11.45</v>
      </c>
      <c r="AE52" s="62">
        <f t="shared" si="59"/>
        <v>4</v>
      </c>
      <c r="AF52" s="62" t="e">
        <f>LARGE(#REF!,$W52)</f>
        <v>#REF!</v>
      </c>
      <c r="AG52" s="62" t="e">
        <f t="shared" si="60"/>
        <v>#REF!</v>
      </c>
      <c r="AH52" s="62">
        <f t="shared" si="61"/>
        <v>45.317</v>
      </c>
      <c r="AI52" s="62">
        <f t="shared" si="62"/>
        <v>7</v>
      </c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ID52" s="1"/>
      <c r="IE52" s="10"/>
      <c r="IF52" s="10"/>
      <c r="IG52" s="10"/>
    </row>
    <row r="53" spans="1:241" ht="18">
      <c r="A53" s="196">
        <v>38</v>
      </c>
      <c r="B53" s="188" t="s">
        <v>247</v>
      </c>
      <c r="C53" s="197" t="s">
        <v>220</v>
      </c>
      <c r="D53" s="105">
        <v>13.5</v>
      </c>
      <c r="E53" s="15">
        <v>1.2</v>
      </c>
      <c r="F53" s="5">
        <f t="shared" si="51"/>
        <v>12.3</v>
      </c>
      <c r="G53" s="29">
        <f t="shared" si="42"/>
        <v>9</v>
      </c>
      <c r="H53" s="105">
        <v>13.5</v>
      </c>
      <c r="I53" s="15">
        <v>1.933</v>
      </c>
      <c r="J53" s="5">
        <f t="shared" si="43"/>
        <v>11.567</v>
      </c>
      <c r="K53" s="29">
        <f t="shared" si="44"/>
        <v>4</v>
      </c>
      <c r="L53" s="105">
        <v>13</v>
      </c>
      <c r="M53" s="15">
        <v>2.7</v>
      </c>
      <c r="N53" s="5">
        <f t="shared" si="45"/>
        <v>10.3</v>
      </c>
      <c r="O53" s="29">
        <f t="shared" si="46"/>
        <v>7</v>
      </c>
      <c r="P53" s="105">
        <v>13.5</v>
      </c>
      <c r="Q53" s="15">
        <v>2.35</v>
      </c>
      <c r="R53" s="5">
        <f t="shared" si="47"/>
        <v>11.15</v>
      </c>
      <c r="S53" s="29">
        <f t="shared" si="48"/>
        <v>8</v>
      </c>
      <c r="T53" s="39">
        <f t="shared" si="49"/>
        <v>45.317</v>
      </c>
      <c r="U53" s="29">
        <f t="shared" si="50"/>
        <v>7</v>
      </c>
      <c r="W53" s="62">
        <v>8</v>
      </c>
      <c r="X53" s="62">
        <f t="shared" si="52"/>
        <v>12.334</v>
      </c>
      <c r="Y53" s="62">
        <f t="shared" si="53"/>
        <v>8</v>
      </c>
      <c r="Z53" s="62">
        <f t="shared" si="54"/>
        <v>11.234</v>
      </c>
      <c r="AA53" s="62">
        <f t="shared" si="55"/>
        <v>7</v>
      </c>
      <c r="AB53" s="62">
        <f t="shared" si="56"/>
        <v>10.3</v>
      </c>
      <c r="AC53" s="62">
        <f t="shared" si="57"/>
        <v>7</v>
      </c>
      <c r="AD53" s="62">
        <f t="shared" si="58"/>
        <v>11.4</v>
      </c>
      <c r="AE53" s="62">
        <f t="shared" si="59"/>
        <v>5</v>
      </c>
      <c r="AF53" s="62" t="e">
        <f>LARGE(#REF!,$W53)</f>
        <v>#REF!</v>
      </c>
      <c r="AG53" s="62" t="e">
        <f t="shared" si="60"/>
        <v>#REF!</v>
      </c>
      <c r="AH53" s="62">
        <f t="shared" si="61"/>
        <v>45.284</v>
      </c>
      <c r="AI53" s="62">
        <f t="shared" si="62"/>
        <v>8</v>
      </c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ID53" s="1"/>
      <c r="IE53" s="10"/>
      <c r="IF53" s="10"/>
      <c r="IG53" s="10"/>
    </row>
    <row r="54" spans="1:241" ht="18">
      <c r="A54" s="196">
        <v>39</v>
      </c>
      <c r="B54" s="188" t="s">
        <v>248</v>
      </c>
      <c r="C54" s="197" t="s">
        <v>225</v>
      </c>
      <c r="D54" s="105">
        <v>13.5</v>
      </c>
      <c r="E54" s="15">
        <v>1.266</v>
      </c>
      <c r="F54" s="5">
        <f t="shared" si="51"/>
        <v>12.234</v>
      </c>
      <c r="G54" s="29">
        <f t="shared" si="42"/>
        <v>11</v>
      </c>
      <c r="H54" s="105">
        <v>13.5</v>
      </c>
      <c r="I54" s="15">
        <v>2.333</v>
      </c>
      <c r="J54" s="5">
        <f t="shared" si="43"/>
        <v>11.167</v>
      </c>
      <c r="K54" s="29">
        <f t="shared" si="44"/>
        <v>8</v>
      </c>
      <c r="L54" s="105">
        <v>13</v>
      </c>
      <c r="M54" s="15">
        <v>3.833</v>
      </c>
      <c r="N54" s="5">
        <v>9.167</v>
      </c>
      <c r="O54" s="29">
        <f t="shared" si="46"/>
        <v>10</v>
      </c>
      <c r="P54" s="105">
        <v>13.5</v>
      </c>
      <c r="Q54" s="15">
        <v>2.05</v>
      </c>
      <c r="R54" s="5">
        <f t="shared" si="47"/>
        <v>11.45</v>
      </c>
      <c r="S54" s="29">
        <f t="shared" si="48"/>
        <v>4</v>
      </c>
      <c r="T54" s="39">
        <f t="shared" si="49"/>
        <v>44.018</v>
      </c>
      <c r="U54" s="29">
        <f t="shared" si="50"/>
        <v>10</v>
      </c>
      <c r="W54" s="62">
        <v>9</v>
      </c>
      <c r="X54" s="62">
        <f t="shared" si="52"/>
        <v>12.3</v>
      </c>
      <c r="Y54" s="62">
        <f t="shared" si="53"/>
        <v>9</v>
      </c>
      <c r="Z54" s="62">
        <f t="shared" si="54"/>
        <v>11.167</v>
      </c>
      <c r="AA54" s="62">
        <f t="shared" si="55"/>
        <v>8</v>
      </c>
      <c r="AB54" s="62">
        <f t="shared" si="56"/>
        <v>9.667</v>
      </c>
      <c r="AC54" s="62">
        <f t="shared" si="57"/>
        <v>8</v>
      </c>
      <c r="AD54" s="62">
        <f t="shared" si="58"/>
        <v>11.4</v>
      </c>
      <c r="AE54" s="62">
        <f t="shared" si="59"/>
        <v>5</v>
      </c>
      <c r="AF54" s="62" t="e">
        <f>LARGE(#REF!,$W54)</f>
        <v>#REF!</v>
      </c>
      <c r="AG54" s="62" t="e">
        <f t="shared" si="60"/>
        <v>#REF!</v>
      </c>
      <c r="AH54" s="62">
        <f t="shared" si="61"/>
        <v>44.504</v>
      </c>
      <c r="AI54" s="62">
        <f t="shared" si="62"/>
        <v>9</v>
      </c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ID54" s="1"/>
      <c r="IE54" s="10"/>
      <c r="IF54" s="10"/>
      <c r="IG54" s="10"/>
    </row>
    <row r="55" spans="1:241" ht="18">
      <c r="A55" s="196">
        <v>40</v>
      </c>
      <c r="B55" s="188" t="s">
        <v>249</v>
      </c>
      <c r="C55" s="197" t="s">
        <v>225</v>
      </c>
      <c r="D55" s="105">
        <v>13.5</v>
      </c>
      <c r="E55" s="15">
        <v>1.233</v>
      </c>
      <c r="F55" s="5">
        <f t="shared" si="51"/>
        <v>12.267</v>
      </c>
      <c r="G55" s="29">
        <f t="shared" si="42"/>
        <v>10</v>
      </c>
      <c r="H55" s="105">
        <v>13.5</v>
      </c>
      <c r="I55" s="15">
        <v>2.1</v>
      </c>
      <c r="J55" s="5">
        <f t="shared" si="43"/>
        <v>11.4</v>
      </c>
      <c r="K55" s="29">
        <f t="shared" si="44"/>
        <v>5</v>
      </c>
      <c r="L55" s="105">
        <v>13</v>
      </c>
      <c r="M55" s="15">
        <v>4.533</v>
      </c>
      <c r="N55" s="5">
        <f t="shared" si="45"/>
        <v>8.466999999999999</v>
      </c>
      <c r="O55" s="29">
        <f t="shared" si="46"/>
        <v>12</v>
      </c>
      <c r="P55" s="105">
        <v>13.5</v>
      </c>
      <c r="Q55" s="15">
        <v>2.55</v>
      </c>
      <c r="R55" s="5">
        <f t="shared" si="47"/>
        <v>10.95</v>
      </c>
      <c r="S55" s="29">
        <f t="shared" si="48"/>
        <v>9</v>
      </c>
      <c r="T55" s="39">
        <f t="shared" si="49"/>
        <v>43.084</v>
      </c>
      <c r="U55" s="29">
        <f t="shared" si="50"/>
        <v>12</v>
      </c>
      <c r="W55" s="62">
        <v>10</v>
      </c>
      <c r="X55" s="62">
        <f t="shared" si="52"/>
        <v>12.267</v>
      </c>
      <c r="Y55" s="62">
        <f t="shared" si="53"/>
        <v>10</v>
      </c>
      <c r="Z55" s="62">
        <f t="shared" si="54"/>
        <v>11.134</v>
      </c>
      <c r="AA55" s="62">
        <f t="shared" si="55"/>
        <v>9</v>
      </c>
      <c r="AB55" s="62">
        <f t="shared" si="56"/>
        <v>9.6</v>
      </c>
      <c r="AC55" s="62">
        <f t="shared" si="57"/>
        <v>9</v>
      </c>
      <c r="AD55" s="62">
        <f t="shared" si="58"/>
        <v>11.35</v>
      </c>
      <c r="AE55" s="62">
        <f t="shared" si="59"/>
        <v>6</v>
      </c>
      <c r="AF55" s="62" t="e">
        <f>LARGE(#REF!,$W55)</f>
        <v>#REF!</v>
      </c>
      <c r="AG55" s="62" t="e">
        <f t="shared" si="60"/>
        <v>#REF!</v>
      </c>
      <c r="AH55" s="62">
        <f t="shared" si="61"/>
        <v>44.018</v>
      </c>
      <c r="AI55" s="62">
        <f t="shared" si="62"/>
        <v>10</v>
      </c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ID55" s="1"/>
      <c r="IE55" s="10"/>
      <c r="IF55" s="10"/>
      <c r="IG55" s="10"/>
    </row>
    <row r="56" spans="1:241" ht="18">
      <c r="A56" s="196">
        <v>41</v>
      </c>
      <c r="B56" s="188" t="s">
        <v>250</v>
      </c>
      <c r="C56" s="197" t="s">
        <v>225</v>
      </c>
      <c r="D56" s="113">
        <v>13.5</v>
      </c>
      <c r="E56" s="74">
        <v>1.5</v>
      </c>
      <c r="F56" s="5">
        <f t="shared" si="51"/>
        <v>12</v>
      </c>
      <c r="G56" s="29">
        <f t="shared" si="42"/>
        <v>13</v>
      </c>
      <c r="H56" s="113">
        <v>13.5</v>
      </c>
      <c r="I56" s="74">
        <v>2.366</v>
      </c>
      <c r="J56" s="5">
        <f t="shared" si="43"/>
        <v>11.134</v>
      </c>
      <c r="K56" s="29">
        <f t="shared" si="44"/>
        <v>9</v>
      </c>
      <c r="L56" s="113">
        <v>13</v>
      </c>
      <c r="M56" s="74">
        <v>3.333</v>
      </c>
      <c r="N56" s="5">
        <f t="shared" si="45"/>
        <v>9.667</v>
      </c>
      <c r="O56" s="29">
        <f t="shared" si="46"/>
        <v>8</v>
      </c>
      <c r="P56" s="113">
        <v>13.5</v>
      </c>
      <c r="Q56" s="74">
        <v>2.7</v>
      </c>
      <c r="R56" s="5">
        <f t="shared" si="47"/>
        <v>10.8</v>
      </c>
      <c r="S56" s="29">
        <f t="shared" si="48"/>
        <v>10</v>
      </c>
      <c r="T56" s="39">
        <f t="shared" si="49"/>
        <v>43.601</v>
      </c>
      <c r="U56" s="29">
        <f t="shared" si="50"/>
        <v>11</v>
      </c>
      <c r="W56" s="62">
        <v>11</v>
      </c>
      <c r="X56" s="62">
        <f t="shared" si="52"/>
        <v>12.234</v>
      </c>
      <c r="Y56" s="62">
        <f t="shared" si="53"/>
        <v>11</v>
      </c>
      <c r="Z56" s="62">
        <f t="shared" si="54"/>
        <v>11.134</v>
      </c>
      <c r="AA56" s="62">
        <f t="shared" si="55"/>
        <v>9</v>
      </c>
      <c r="AB56" s="62">
        <f t="shared" si="56"/>
        <v>9.167</v>
      </c>
      <c r="AC56" s="62">
        <f t="shared" si="57"/>
        <v>10</v>
      </c>
      <c r="AD56" s="62">
        <f t="shared" si="58"/>
        <v>11.25</v>
      </c>
      <c r="AE56" s="62">
        <f t="shared" si="59"/>
        <v>7</v>
      </c>
      <c r="AF56" s="62" t="e">
        <f>LARGE(#REF!,$W56)</f>
        <v>#REF!</v>
      </c>
      <c r="AG56" s="62" t="e">
        <f t="shared" si="60"/>
        <v>#REF!</v>
      </c>
      <c r="AH56" s="62">
        <f t="shared" si="61"/>
        <v>43.601</v>
      </c>
      <c r="AI56" s="62">
        <f t="shared" si="62"/>
        <v>11</v>
      </c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ID56" s="1"/>
      <c r="IE56" s="10"/>
      <c r="IF56" s="10"/>
      <c r="IG56" s="10"/>
    </row>
    <row r="57" spans="1:241" ht="18">
      <c r="A57" s="196">
        <v>42</v>
      </c>
      <c r="B57" s="188" t="s">
        <v>251</v>
      </c>
      <c r="C57" s="197" t="s">
        <v>225</v>
      </c>
      <c r="D57" s="113">
        <v>13.5</v>
      </c>
      <c r="E57" s="74">
        <v>1.166</v>
      </c>
      <c r="F57" s="75">
        <f t="shared" si="51"/>
        <v>12.334</v>
      </c>
      <c r="G57" s="29">
        <f t="shared" si="42"/>
        <v>8</v>
      </c>
      <c r="H57" s="113">
        <v>13</v>
      </c>
      <c r="I57" s="74">
        <v>3.5</v>
      </c>
      <c r="J57" s="5">
        <f t="shared" si="43"/>
        <v>9.5</v>
      </c>
      <c r="K57" s="29">
        <f t="shared" si="44"/>
        <v>12</v>
      </c>
      <c r="L57" s="113">
        <v>13</v>
      </c>
      <c r="M57" s="74">
        <v>3.4</v>
      </c>
      <c r="N57" s="5">
        <f t="shared" si="45"/>
        <v>9.6</v>
      </c>
      <c r="O57" s="29">
        <f t="shared" si="46"/>
        <v>9</v>
      </c>
      <c r="P57" s="113">
        <v>13.5</v>
      </c>
      <c r="Q57" s="74">
        <v>2.05</v>
      </c>
      <c r="R57" s="5">
        <f t="shared" si="47"/>
        <v>11.45</v>
      </c>
      <c r="S57" s="29">
        <f t="shared" si="48"/>
        <v>4</v>
      </c>
      <c r="T57" s="39">
        <f t="shared" si="49"/>
        <v>42.884</v>
      </c>
      <c r="U57" s="29">
        <f t="shared" si="50"/>
        <v>13</v>
      </c>
      <c r="W57" s="62">
        <v>12</v>
      </c>
      <c r="X57" s="62">
        <f t="shared" si="52"/>
        <v>12.2</v>
      </c>
      <c r="Y57" s="62">
        <f t="shared" si="53"/>
        <v>12</v>
      </c>
      <c r="Z57" s="62">
        <f t="shared" si="54"/>
        <v>11.067</v>
      </c>
      <c r="AA57" s="62">
        <f t="shared" si="55"/>
        <v>10</v>
      </c>
      <c r="AB57" s="62">
        <f t="shared" si="56"/>
        <v>8.57</v>
      </c>
      <c r="AC57" s="62">
        <f t="shared" si="57"/>
        <v>11</v>
      </c>
      <c r="AD57" s="62">
        <f t="shared" si="58"/>
        <v>11.15</v>
      </c>
      <c r="AE57" s="62">
        <f t="shared" si="59"/>
        <v>8</v>
      </c>
      <c r="AF57" s="62" t="e">
        <f>LARGE(#REF!,$W57)</f>
        <v>#REF!</v>
      </c>
      <c r="AG57" s="62" t="e">
        <f t="shared" si="60"/>
        <v>#REF!</v>
      </c>
      <c r="AH57" s="62">
        <f t="shared" si="61"/>
        <v>43.084</v>
      </c>
      <c r="AI57" s="62">
        <f t="shared" si="62"/>
        <v>12</v>
      </c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ID57" s="1"/>
      <c r="IE57" s="10"/>
      <c r="IF57" s="10"/>
      <c r="IG57" s="10"/>
    </row>
    <row r="58" spans="1:241" ht="18">
      <c r="A58" s="196">
        <v>43</v>
      </c>
      <c r="B58" s="188" t="s">
        <v>124</v>
      </c>
      <c r="C58" s="197" t="s">
        <v>209</v>
      </c>
      <c r="D58" s="113">
        <v>13.5</v>
      </c>
      <c r="E58" s="74">
        <v>1</v>
      </c>
      <c r="F58" s="75">
        <f t="shared" si="51"/>
        <v>12.5</v>
      </c>
      <c r="G58" s="29">
        <f t="shared" si="42"/>
        <v>6</v>
      </c>
      <c r="H58" s="113">
        <v>13.5</v>
      </c>
      <c r="I58" s="74">
        <v>2.133</v>
      </c>
      <c r="J58" s="5">
        <f t="shared" si="43"/>
        <v>11.367</v>
      </c>
      <c r="K58" s="29">
        <f t="shared" si="44"/>
        <v>6</v>
      </c>
      <c r="L58" s="113">
        <v>13</v>
      </c>
      <c r="M58" s="74">
        <v>2.466</v>
      </c>
      <c r="N58" s="5">
        <f t="shared" si="45"/>
        <v>10.533999999999999</v>
      </c>
      <c r="O58" s="29">
        <f t="shared" si="46"/>
        <v>5</v>
      </c>
      <c r="P58" s="113">
        <v>13.5</v>
      </c>
      <c r="Q58" s="74">
        <v>2.1</v>
      </c>
      <c r="R58" s="5">
        <f t="shared" si="47"/>
        <v>11.4</v>
      </c>
      <c r="S58" s="29">
        <f t="shared" si="48"/>
        <v>5</v>
      </c>
      <c r="T58" s="39">
        <f t="shared" si="49"/>
        <v>45.800999999999995</v>
      </c>
      <c r="U58" s="29">
        <f t="shared" si="50"/>
        <v>5</v>
      </c>
      <c r="W58" s="62">
        <v>13</v>
      </c>
      <c r="X58" s="62">
        <f t="shared" si="52"/>
        <v>12</v>
      </c>
      <c r="Y58" s="62">
        <f t="shared" si="53"/>
        <v>13</v>
      </c>
      <c r="Z58" s="62">
        <f t="shared" si="54"/>
        <v>10.9</v>
      </c>
      <c r="AA58" s="62">
        <f t="shared" si="55"/>
        <v>11</v>
      </c>
      <c r="AB58" s="62">
        <f t="shared" si="56"/>
        <v>8.466999999999999</v>
      </c>
      <c r="AC58" s="62">
        <f t="shared" si="57"/>
        <v>12</v>
      </c>
      <c r="AD58" s="62">
        <f t="shared" si="58"/>
        <v>10.95</v>
      </c>
      <c r="AE58" s="62">
        <f t="shared" si="59"/>
        <v>9</v>
      </c>
      <c r="AF58" s="62" t="e">
        <f>LARGE(#REF!,$W58)</f>
        <v>#REF!</v>
      </c>
      <c r="AG58" s="62" t="e">
        <f t="shared" si="60"/>
        <v>#REF!</v>
      </c>
      <c r="AH58" s="62">
        <f t="shared" si="61"/>
        <v>42.884</v>
      </c>
      <c r="AI58" s="62">
        <f t="shared" si="62"/>
        <v>13</v>
      </c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ID58" s="1"/>
      <c r="IE58" s="10"/>
      <c r="IF58" s="10"/>
      <c r="IG58" s="10"/>
    </row>
    <row r="59" spans="1:241" ht="18">
      <c r="A59" s="196">
        <v>44</v>
      </c>
      <c r="B59" s="188" t="s">
        <v>252</v>
      </c>
      <c r="C59" s="197" t="s">
        <v>209</v>
      </c>
      <c r="D59" s="113">
        <v>13.5</v>
      </c>
      <c r="E59" s="74">
        <v>0.766</v>
      </c>
      <c r="F59" s="75">
        <f t="shared" si="51"/>
        <v>12.734</v>
      </c>
      <c r="G59" s="29">
        <f t="shared" si="42"/>
        <v>1</v>
      </c>
      <c r="H59" s="113">
        <v>13.5</v>
      </c>
      <c r="I59" s="74">
        <v>2.266</v>
      </c>
      <c r="J59" s="5">
        <f t="shared" si="43"/>
        <v>11.234</v>
      </c>
      <c r="K59" s="29">
        <f t="shared" si="44"/>
        <v>7</v>
      </c>
      <c r="L59" s="113">
        <v>13.5</v>
      </c>
      <c r="M59" s="74">
        <v>2.5</v>
      </c>
      <c r="N59" s="5">
        <f t="shared" si="45"/>
        <v>11</v>
      </c>
      <c r="O59" s="29">
        <f t="shared" si="46"/>
        <v>3</v>
      </c>
      <c r="P59" s="113">
        <v>13.5</v>
      </c>
      <c r="Q59" s="74">
        <v>1.2</v>
      </c>
      <c r="R59" s="5">
        <f t="shared" si="47"/>
        <v>12.3</v>
      </c>
      <c r="S59" s="29">
        <f t="shared" si="48"/>
        <v>1</v>
      </c>
      <c r="T59" s="39">
        <f t="shared" si="49"/>
        <v>47.268</v>
      </c>
      <c r="U59" s="29">
        <f t="shared" si="50"/>
        <v>1</v>
      </c>
      <c r="W59" s="62">
        <v>14</v>
      </c>
      <c r="X59" s="62">
        <f t="shared" si="52"/>
        <v>11.934</v>
      </c>
      <c r="Y59" s="62">
        <f t="shared" si="53"/>
        <v>14</v>
      </c>
      <c r="Z59" s="62">
        <f t="shared" si="54"/>
        <v>9.5</v>
      </c>
      <c r="AA59" s="62">
        <f t="shared" si="55"/>
        <v>12</v>
      </c>
      <c r="AB59" s="62">
        <f t="shared" si="56"/>
        <v>8</v>
      </c>
      <c r="AC59" s="62">
        <f t="shared" si="57"/>
        <v>13</v>
      </c>
      <c r="AD59" s="62">
        <f t="shared" si="58"/>
        <v>10.8</v>
      </c>
      <c r="AE59" s="62">
        <f t="shared" si="59"/>
        <v>10</v>
      </c>
      <c r="AF59" s="62" t="e">
        <f>LARGE(#REF!,$W59)</f>
        <v>#REF!</v>
      </c>
      <c r="AG59" s="62" t="e">
        <f t="shared" si="60"/>
        <v>#REF!</v>
      </c>
      <c r="AH59" s="62">
        <f t="shared" si="61"/>
        <v>42.284</v>
      </c>
      <c r="AI59" s="62">
        <f t="shared" si="62"/>
        <v>14</v>
      </c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ID59" s="1"/>
      <c r="IE59" s="10"/>
      <c r="IF59" s="10"/>
      <c r="IG59" s="10"/>
    </row>
    <row r="60" spans="1:241" ht="18">
      <c r="A60" s="196">
        <v>45</v>
      </c>
      <c r="B60" s="188" t="s">
        <v>253</v>
      </c>
      <c r="C60" s="197" t="s">
        <v>209</v>
      </c>
      <c r="D60" s="113">
        <v>13.5</v>
      </c>
      <c r="E60" s="74">
        <v>0.933</v>
      </c>
      <c r="F60" s="75">
        <f t="shared" si="51"/>
        <v>12.567</v>
      </c>
      <c r="G60" s="29">
        <f t="shared" si="42"/>
        <v>4</v>
      </c>
      <c r="H60" s="113">
        <v>13.5</v>
      </c>
      <c r="I60" s="74">
        <v>2.366</v>
      </c>
      <c r="J60" s="5">
        <f t="shared" si="43"/>
        <v>11.134</v>
      </c>
      <c r="K60" s="29">
        <f t="shared" si="44"/>
        <v>9</v>
      </c>
      <c r="L60" s="113">
        <v>13.5</v>
      </c>
      <c r="M60" s="74">
        <v>2.233</v>
      </c>
      <c r="N60" s="5">
        <f t="shared" si="45"/>
        <v>11.267</v>
      </c>
      <c r="O60" s="29">
        <f t="shared" si="46"/>
        <v>1</v>
      </c>
      <c r="P60" s="113">
        <v>13.5</v>
      </c>
      <c r="Q60" s="74">
        <v>2.1</v>
      </c>
      <c r="R60" s="5">
        <f t="shared" si="47"/>
        <v>11.4</v>
      </c>
      <c r="S60" s="29">
        <f t="shared" si="48"/>
        <v>5</v>
      </c>
      <c r="T60" s="39">
        <f t="shared" si="49"/>
        <v>46.368</v>
      </c>
      <c r="U60" s="29">
        <f t="shared" si="50"/>
        <v>4</v>
      </c>
      <c r="W60" s="62">
        <v>15</v>
      </c>
      <c r="X60" s="62">
        <f t="shared" si="52"/>
        <v>0</v>
      </c>
      <c r="Y60" s="62">
        <f t="shared" si="53"/>
        <v>15</v>
      </c>
      <c r="Z60" s="62">
        <f t="shared" si="54"/>
        <v>0</v>
      </c>
      <c r="AA60" s="62">
        <f t="shared" si="55"/>
        <v>13</v>
      </c>
      <c r="AB60" s="62">
        <f t="shared" si="56"/>
        <v>0</v>
      </c>
      <c r="AC60" s="62">
        <f t="shared" si="57"/>
        <v>14</v>
      </c>
      <c r="AD60" s="62">
        <f t="shared" si="58"/>
        <v>0</v>
      </c>
      <c r="AE60" s="62">
        <f t="shared" si="59"/>
        <v>11</v>
      </c>
      <c r="AF60" s="62" t="e">
        <f>LARGE(#REF!,$W60)</f>
        <v>#REF!</v>
      </c>
      <c r="AG60" s="62" t="e">
        <f t="shared" si="60"/>
        <v>#REF!</v>
      </c>
      <c r="AH60" s="62">
        <f t="shared" si="61"/>
        <v>0</v>
      </c>
      <c r="AI60" s="62">
        <f t="shared" si="62"/>
        <v>15</v>
      </c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ID60" s="1"/>
      <c r="IE60" s="10"/>
      <c r="IF60" s="10"/>
      <c r="IG60" s="10"/>
    </row>
    <row r="61" spans="1:241" ht="18.75" thickBot="1">
      <c r="A61" s="198">
        <v>46</v>
      </c>
      <c r="B61" s="193" t="s">
        <v>254</v>
      </c>
      <c r="C61" s="212" t="s">
        <v>209</v>
      </c>
      <c r="D61" s="106">
        <v>13.5</v>
      </c>
      <c r="E61" s="32">
        <v>0.966</v>
      </c>
      <c r="F61" s="33">
        <f t="shared" si="51"/>
        <v>12.534</v>
      </c>
      <c r="G61" s="34">
        <f t="shared" si="42"/>
        <v>5</v>
      </c>
      <c r="H61" s="106">
        <v>13.5</v>
      </c>
      <c r="I61" s="32">
        <v>1.9</v>
      </c>
      <c r="J61" s="33">
        <f t="shared" si="43"/>
        <v>11.6</v>
      </c>
      <c r="K61" s="34">
        <f t="shared" si="44"/>
        <v>3</v>
      </c>
      <c r="L61" s="106">
        <v>13.5</v>
      </c>
      <c r="M61" s="32">
        <v>3.2</v>
      </c>
      <c r="N61" s="33">
        <f t="shared" si="45"/>
        <v>10.3</v>
      </c>
      <c r="O61" s="34">
        <f t="shared" si="46"/>
        <v>7</v>
      </c>
      <c r="P61" s="106">
        <v>13.5</v>
      </c>
      <c r="Q61" s="32">
        <v>2.25</v>
      </c>
      <c r="R61" s="33">
        <f t="shared" si="47"/>
        <v>11.25</v>
      </c>
      <c r="S61" s="34">
        <f t="shared" si="48"/>
        <v>7</v>
      </c>
      <c r="T61" s="40">
        <f t="shared" si="49"/>
        <v>45.684</v>
      </c>
      <c r="U61" s="34">
        <f t="shared" si="50"/>
        <v>6</v>
      </c>
      <c r="W61" s="62">
        <v>16</v>
      </c>
      <c r="X61" s="62">
        <f t="shared" si="52"/>
        <v>0</v>
      </c>
      <c r="Y61" s="62">
        <f t="shared" si="53"/>
        <v>15</v>
      </c>
      <c r="Z61" s="62">
        <f t="shared" si="54"/>
        <v>0</v>
      </c>
      <c r="AA61" s="62">
        <f t="shared" si="55"/>
        <v>13</v>
      </c>
      <c r="AB61" s="62">
        <f t="shared" si="56"/>
        <v>0</v>
      </c>
      <c r="AC61" s="62">
        <f t="shared" si="57"/>
        <v>14</v>
      </c>
      <c r="AD61" s="62">
        <f t="shared" si="58"/>
        <v>0</v>
      </c>
      <c r="AE61" s="62">
        <f t="shared" si="59"/>
        <v>11</v>
      </c>
      <c r="AF61" s="62" t="e">
        <f>LARGE(#REF!,$W61)</f>
        <v>#REF!</v>
      </c>
      <c r="AG61" s="62" t="e">
        <f t="shared" si="60"/>
        <v>#REF!</v>
      </c>
      <c r="AH61" s="62">
        <f t="shared" si="61"/>
        <v>0</v>
      </c>
      <c r="AI61" s="62">
        <f t="shared" si="62"/>
        <v>15</v>
      </c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ID61" s="1"/>
      <c r="IE61" s="10"/>
      <c r="IF61" s="10"/>
      <c r="IG61" s="10"/>
    </row>
    <row r="62" spans="1:241" ht="16.5" customHeight="1">
      <c r="A62" s="136"/>
      <c r="B62" s="137"/>
      <c r="C62" s="138"/>
      <c r="D62" s="121"/>
      <c r="E62" s="121"/>
      <c r="F62" s="139"/>
      <c r="G62" s="140"/>
      <c r="H62" s="121"/>
      <c r="I62" s="121"/>
      <c r="J62" s="139"/>
      <c r="K62" s="140"/>
      <c r="L62" s="121"/>
      <c r="M62" s="121"/>
      <c r="N62" s="139"/>
      <c r="O62" s="140"/>
      <c r="P62" s="121"/>
      <c r="Q62" s="121"/>
      <c r="R62" s="139"/>
      <c r="S62" s="140"/>
      <c r="T62" s="139"/>
      <c r="U62" s="140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ID62" s="141"/>
      <c r="IE62" s="52"/>
      <c r="IF62" s="52"/>
      <c r="IG62" s="52"/>
    </row>
    <row r="63" spans="1:33" ht="33.75">
      <c r="A63" s="184" t="s">
        <v>40</v>
      </c>
      <c r="D63" s="185"/>
      <c r="H63" s="186"/>
      <c r="AF63" s="77"/>
      <c r="AG63" s="77"/>
    </row>
    <row r="64" spans="32:33" ht="0.75" customHeight="1" thickBot="1">
      <c r="AF64" s="77"/>
      <c r="AG64" s="77"/>
    </row>
    <row r="65" spans="1:238" s="20" customFormat="1" ht="32.25" customHeight="1" thickBot="1">
      <c r="A65" s="109" t="s">
        <v>10</v>
      </c>
      <c r="B65" s="110" t="s">
        <v>9</v>
      </c>
      <c r="C65" s="111" t="s">
        <v>6</v>
      </c>
      <c r="D65" s="67" t="s">
        <v>0</v>
      </c>
      <c r="E65" s="68"/>
      <c r="F65" s="219"/>
      <c r="G65" s="220"/>
      <c r="H65" s="67" t="s">
        <v>1</v>
      </c>
      <c r="I65" s="68"/>
      <c r="J65" s="219"/>
      <c r="K65" s="220"/>
      <c r="L65" s="67" t="s">
        <v>2</v>
      </c>
      <c r="M65" s="68"/>
      <c r="N65" s="219"/>
      <c r="O65" s="220"/>
      <c r="P65" s="67" t="s">
        <v>3</v>
      </c>
      <c r="Q65" s="68"/>
      <c r="R65" s="219"/>
      <c r="S65" s="220"/>
      <c r="T65" s="217" t="s">
        <v>4</v>
      </c>
      <c r="U65" s="218"/>
      <c r="W65" s="78"/>
      <c r="X65" s="78" t="s">
        <v>0</v>
      </c>
      <c r="Y65" s="78"/>
      <c r="Z65" s="79" t="s">
        <v>1</v>
      </c>
      <c r="AA65" s="79"/>
      <c r="AB65" s="78" t="s">
        <v>2</v>
      </c>
      <c r="AC65" s="78"/>
      <c r="AD65" s="79" t="s">
        <v>3</v>
      </c>
      <c r="AE65" s="79"/>
      <c r="AF65" s="79" t="s">
        <v>18</v>
      </c>
      <c r="AG65" s="79"/>
      <c r="AH65" s="79" t="s">
        <v>4</v>
      </c>
      <c r="AI65" s="79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ID65" s="24"/>
    </row>
    <row r="66" spans="1:238" s="17" customFormat="1" ht="18">
      <c r="A66" s="35" t="s">
        <v>7</v>
      </c>
      <c r="B66" s="36"/>
      <c r="C66" s="37"/>
      <c r="D66" s="108" t="s">
        <v>83</v>
      </c>
      <c r="E66" s="63" t="s">
        <v>84</v>
      </c>
      <c r="F66" s="65" t="s">
        <v>5</v>
      </c>
      <c r="G66" s="64" t="s">
        <v>20</v>
      </c>
      <c r="H66" s="108" t="s">
        <v>83</v>
      </c>
      <c r="I66" s="63" t="s">
        <v>84</v>
      </c>
      <c r="J66" s="65" t="s">
        <v>5</v>
      </c>
      <c r="K66" s="64" t="s">
        <v>20</v>
      </c>
      <c r="L66" s="43" t="s">
        <v>83</v>
      </c>
      <c r="M66" s="44" t="s">
        <v>84</v>
      </c>
      <c r="N66" s="81" t="s">
        <v>5</v>
      </c>
      <c r="O66" s="48" t="s">
        <v>20</v>
      </c>
      <c r="P66" s="108" t="s">
        <v>83</v>
      </c>
      <c r="Q66" s="63" t="s">
        <v>84</v>
      </c>
      <c r="R66" s="65" t="s">
        <v>5</v>
      </c>
      <c r="S66" s="64" t="s">
        <v>20</v>
      </c>
      <c r="T66" s="66" t="s">
        <v>5</v>
      </c>
      <c r="U66" s="64" t="s">
        <v>20</v>
      </c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ID66" s="19"/>
    </row>
    <row r="67" spans="1:241" ht="18">
      <c r="A67" s="196" t="s">
        <v>7</v>
      </c>
      <c r="B67" s="189"/>
      <c r="C67" s="191"/>
      <c r="D67" s="104">
        <v>0</v>
      </c>
      <c r="E67" s="14">
        <v>0</v>
      </c>
      <c r="F67" s="5">
        <f>D67-E67</f>
        <v>0</v>
      </c>
      <c r="G67" s="29">
        <f aca="true" t="shared" si="63" ref="G67:G82">VLOOKUP(F67,X$67:Y$82,2,FALSE)</f>
        <v>10</v>
      </c>
      <c r="H67" s="104">
        <v>0</v>
      </c>
      <c r="I67" s="14">
        <v>0</v>
      </c>
      <c r="J67" s="5">
        <f aca="true" t="shared" si="64" ref="J67:J82">H67-I67</f>
        <v>0</v>
      </c>
      <c r="K67" s="29">
        <f aca="true" t="shared" si="65" ref="K67:K82">VLOOKUP(J67,Z$67:AA$82,2,FALSE)</f>
        <v>11</v>
      </c>
      <c r="L67" s="104">
        <v>0</v>
      </c>
      <c r="M67" s="14">
        <v>0</v>
      </c>
      <c r="N67" s="5">
        <f aca="true" t="shared" si="66" ref="N67:N82">L67-M67</f>
        <v>0</v>
      </c>
      <c r="O67" s="29">
        <f aca="true" t="shared" si="67" ref="O67:O82">VLOOKUP(N67,AB$67:AC$82,2,FALSE)</f>
        <v>13</v>
      </c>
      <c r="P67" s="104">
        <v>0</v>
      </c>
      <c r="Q67" s="14">
        <v>0</v>
      </c>
      <c r="R67" s="5">
        <f aca="true" t="shared" si="68" ref="R67:R82">P67-Q67</f>
        <v>0</v>
      </c>
      <c r="S67" s="29">
        <f aca="true" t="shared" si="69" ref="S67:S82">VLOOKUP(R67,AD$67:AE$82,2,FALSE)</f>
        <v>13</v>
      </c>
      <c r="T67" s="39">
        <f aca="true" t="shared" si="70" ref="T67:T82">F67+J67+N67+R67</f>
        <v>0</v>
      </c>
      <c r="U67" s="29">
        <f aca="true" t="shared" si="71" ref="U67:U82">VLOOKUP(T67,AH$67:AI$82,2,FALSE)</f>
        <v>13</v>
      </c>
      <c r="W67" s="62">
        <v>1</v>
      </c>
      <c r="X67" s="62">
        <f>LARGE(F$67:F$82,$W67)</f>
        <v>12.467</v>
      </c>
      <c r="Y67" s="62">
        <f>IF(X67=X66,Y66,Y66+1)</f>
        <v>1</v>
      </c>
      <c r="Z67" s="62">
        <f>LARGE(J$67:J$82,$W67)</f>
        <v>12.334</v>
      </c>
      <c r="AA67" s="62">
        <f>IF(Z67=Z66,AA66,AA66+1)</f>
        <v>1</v>
      </c>
      <c r="AB67" s="62">
        <f>LARGE(N$67:N$82,$W67)</f>
        <v>11.634</v>
      </c>
      <c r="AC67" s="62">
        <f>IF(AB67=AB66,AC66,AC66+1)</f>
        <v>1</v>
      </c>
      <c r="AD67" s="62">
        <f>LARGE(R$67:R$82,$W67)</f>
        <v>12.034</v>
      </c>
      <c r="AE67" s="62">
        <f>IF(AD67=AD66,AE66,AE66+1)</f>
        <v>1</v>
      </c>
      <c r="AF67" s="62" t="e">
        <f>LARGE(#REF!,$W67)</f>
        <v>#REF!</v>
      </c>
      <c r="AG67" s="62" t="e">
        <f>IF(AF67=AF66,AG66,AG66+1)</f>
        <v>#REF!</v>
      </c>
      <c r="AH67" s="62">
        <f>LARGE(T$67:T$82,$W67)</f>
        <v>47.168</v>
      </c>
      <c r="AI67" s="62">
        <f>IF(AH67=AH66,AI66,AI66+1)</f>
        <v>1</v>
      </c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ID67" s="1"/>
      <c r="IE67" s="10"/>
      <c r="IF67" s="10"/>
      <c r="IG67" s="10"/>
    </row>
    <row r="68" spans="1:241" ht="18">
      <c r="A68" s="196">
        <v>48</v>
      </c>
      <c r="B68" s="188" t="s">
        <v>75</v>
      </c>
      <c r="C68" s="197" t="s">
        <v>255</v>
      </c>
      <c r="D68" s="105">
        <v>0</v>
      </c>
      <c r="E68" s="15">
        <v>0</v>
      </c>
      <c r="F68" s="5">
        <f aca="true" t="shared" si="72" ref="F68:F82">D68-E68</f>
        <v>0</v>
      </c>
      <c r="G68" s="29">
        <f t="shared" si="63"/>
        <v>10</v>
      </c>
      <c r="H68" s="105">
        <v>0</v>
      </c>
      <c r="I68" s="15">
        <v>0</v>
      </c>
      <c r="J68" s="5">
        <f t="shared" si="64"/>
        <v>0</v>
      </c>
      <c r="K68" s="29">
        <f t="shared" si="65"/>
        <v>11</v>
      </c>
      <c r="L68" s="105">
        <v>0</v>
      </c>
      <c r="M68" s="15">
        <v>0</v>
      </c>
      <c r="N68" s="5">
        <f t="shared" si="66"/>
        <v>0</v>
      </c>
      <c r="O68" s="29">
        <f t="shared" si="67"/>
        <v>13</v>
      </c>
      <c r="P68" s="105">
        <v>0</v>
      </c>
      <c r="Q68" s="15">
        <v>0</v>
      </c>
      <c r="R68" s="5">
        <f t="shared" si="68"/>
        <v>0</v>
      </c>
      <c r="S68" s="29">
        <f t="shared" si="69"/>
        <v>13</v>
      </c>
      <c r="T68" s="39">
        <f t="shared" si="70"/>
        <v>0</v>
      </c>
      <c r="U68" s="29">
        <f t="shared" si="71"/>
        <v>13</v>
      </c>
      <c r="W68" s="62">
        <v>2</v>
      </c>
      <c r="X68" s="62">
        <f aca="true" t="shared" si="73" ref="X68:X82">LARGE(F$67:F$82,$W68)</f>
        <v>12.334</v>
      </c>
      <c r="Y68" s="62">
        <f aca="true" t="shared" si="74" ref="Y68:Y82">IF(X68=X67,Y67,Y67+1)</f>
        <v>2</v>
      </c>
      <c r="Z68" s="62">
        <f aca="true" t="shared" si="75" ref="Z68:Z82">LARGE(J$67:J$82,$W68)</f>
        <v>12.334</v>
      </c>
      <c r="AA68" s="62">
        <f aca="true" t="shared" si="76" ref="AA68:AA82">IF(Z68=Z67,AA67,AA67+1)</f>
        <v>1</v>
      </c>
      <c r="AB68" s="62">
        <f aca="true" t="shared" si="77" ref="AB68:AB82">LARGE(N$67:N$82,$W68)</f>
        <v>11.3</v>
      </c>
      <c r="AC68" s="62">
        <f aca="true" t="shared" si="78" ref="AC68:AC82">IF(AB68=AB67,AC67,AC67+1)</f>
        <v>2</v>
      </c>
      <c r="AD68" s="62">
        <f aca="true" t="shared" si="79" ref="AD68:AD82">LARGE(R$67:R$82,$W68)</f>
        <v>11.8</v>
      </c>
      <c r="AE68" s="62">
        <f aca="true" t="shared" si="80" ref="AE68:AE82">IF(AD68=AD67,AE67,AE67+1)</f>
        <v>2</v>
      </c>
      <c r="AF68" s="62" t="e">
        <f>LARGE(#REF!,$W68)</f>
        <v>#REF!</v>
      </c>
      <c r="AG68" s="62" t="e">
        <f aca="true" t="shared" si="81" ref="AG68:AG82">IF(AF68=AF67,AG67,AG67+1)</f>
        <v>#REF!</v>
      </c>
      <c r="AH68" s="62">
        <f aca="true" t="shared" si="82" ref="AH68:AH82">LARGE(T$67:T$82,$W68)</f>
        <v>46.268</v>
      </c>
      <c r="AI68" s="62">
        <f aca="true" t="shared" si="83" ref="AI68:AI82">IF(AH68=AH67,AI67,AI67+1)</f>
        <v>2</v>
      </c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ID68" s="1"/>
      <c r="IE68" s="10"/>
      <c r="IF68" s="10"/>
      <c r="IG68" s="10"/>
    </row>
    <row r="69" spans="1:241" ht="18">
      <c r="A69" s="196">
        <v>49</v>
      </c>
      <c r="B69" s="188" t="s">
        <v>256</v>
      </c>
      <c r="C69" s="197" t="s">
        <v>257</v>
      </c>
      <c r="D69" s="105">
        <v>13.5</v>
      </c>
      <c r="E69" s="15">
        <v>1.766</v>
      </c>
      <c r="F69" s="5">
        <f t="shared" si="72"/>
        <v>11.734</v>
      </c>
      <c r="G69" s="29">
        <f t="shared" si="63"/>
        <v>8</v>
      </c>
      <c r="H69" s="105">
        <v>13.5</v>
      </c>
      <c r="I69" s="15">
        <v>2.433</v>
      </c>
      <c r="J69" s="5">
        <f t="shared" si="64"/>
        <v>11.067</v>
      </c>
      <c r="K69" s="29">
        <f t="shared" si="65"/>
        <v>10</v>
      </c>
      <c r="L69" s="105">
        <v>13.5</v>
      </c>
      <c r="M69" s="15">
        <v>2.8</v>
      </c>
      <c r="N69" s="5">
        <f t="shared" si="66"/>
        <v>10.7</v>
      </c>
      <c r="O69" s="29">
        <f t="shared" si="67"/>
        <v>6</v>
      </c>
      <c r="P69" s="105">
        <v>13</v>
      </c>
      <c r="Q69" s="15">
        <v>2.833</v>
      </c>
      <c r="R69" s="5">
        <f t="shared" si="68"/>
        <v>10.167</v>
      </c>
      <c r="S69" s="29">
        <f t="shared" si="69"/>
        <v>12</v>
      </c>
      <c r="T69" s="39">
        <f t="shared" si="70"/>
        <v>43.668000000000006</v>
      </c>
      <c r="U69" s="29">
        <f t="shared" si="71"/>
        <v>10</v>
      </c>
      <c r="W69" s="62">
        <v>3</v>
      </c>
      <c r="X69" s="62">
        <f t="shared" si="73"/>
        <v>12.267</v>
      </c>
      <c r="Y69" s="62">
        <f t="shared" si="74"/>
        <v>3</v>
      </c>
      <c r="Z69" s="62">
        <f t="shared" si="75"/>
        <v>12.134</v>
      </c>
      <c r="AA69" s="62">
        <f t="shared" si="76"/>
        <v>2</v>
      </c>
      <c r="AB69" s="62">
        <f t="shared" si="77"/>
        <v>11.267</v>
      </c>
      <c r="AC69" s="62">
        <f t="shared" si="78"/>
        <v>3</v>
      </c>
      <c r="AD69" s="62">
        <f t="shared" si="79"/>
        <v>11.567</v>
      </c>
      <c r="AE69" s="62">
        <f t="shared" si="80"/>
        <v>3</v>
      </c>
      <c r="AF69" s="62" t="e">
        <f>LARGE(#REF!,$W69)</f>
        <v>#REF!</v>
      </c>
      <c r="AG69" s="62" t="e">
        <f t="shared" si="81"/>
        <v>#REF!</v>
      </c>
      <c r="AH69" s="62">
        <f t="shared" si="82"/>
        <v>46.199999999999996</v>
      </c>
      <c r="AI69" s="62">
        <f t="shared" si="83"/>
        <v>3</v>
      </c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ID69" s="1"/>
      <c r="IE69" s="10"/>
      <c r="IF69" s="10"/>
      <c r="IG69" s="10"/>
    </row>
    <row r="70" spans="1:241" ht="18">
      <c r="A70" s="196">
        <v>50</v>
      </c>
      <c r="B70" s="189" t="s">
        <v>258</v>
      </c>
      <c r="C70" s="191" t="s">
        <v>259</v>
      </c>
      <c r="D70" s="105">
        <v>13.5</v>
      </c>
      <c r="E70" s="15">
        <v>1.633</v>
      </c>
      <c r="F70" s="5">
        <f t="shared" si="72"/>
        <v>11.867</v>
      </c>
      <c r="G70" s="29">
        <f t="shared" si="63"/>
        <v>6</v>
      </c>
      <c r="H70" s="105">
        <v>13.5</v>
      </c>
      <c r="I70" s="15">
        <v>2.1</v>
      </c>
      <c r="J70" s="5">
        <f t="shared" si="64"/>
        <v>11.4</v>
      </c>
      <c r="K70" s="29">
        <f t="shared" si="65"/>
        <v>6</v>
      </c>
      <c r="L70" s="105">
        <v>13.5</v>
      </c>
      <c r="M70" s="15">
        <v>2.2</v>
      </c>
      <c r="N70" s="5">
        <f t="shared" si="66"/>
        <v>11.3</v>
      </c>
      <c r="O70" s="29">
        <f t="shared" si="67"/>
        <v>2</v>
      </c>
      <c r="P70" s="105">
        <v>13.5</v>
      </c>
      <c r="Q70" s="15">
        <v>1.933</v>
      </c>
      <c r="R70" s="5">
        <f t="shared" si="68"/>
        <v>11.567</v>
      </c>
      <c r="S70" s="29">
        <f t="shared" si="69"/>
        <v>3</v>
      </c>
      <c r="T70" s="39">
        <f t="shared" si="70"/>
        <v>46.13400000000001</v>
      </c>
      <c r="U70" s="29">
        <f t="shared" si="71"/>
        <v>4</v>
      </c>
      <c r="W70" s="62">
        <v>4</v>
      </c>
      <c r="X70" s="62">
        <f t="shared" si="73"/>
        <v>12.1</v>
      </c>
      <c r="Y70" s="62">
        <f t="shared" si="74"/>
        <v>4</v>
      </c>
      <c r="Z70" s="62">
        <f t="shared" si="75"/>
        <v>12.034</v>
      </c>
      <c r="AA70" s="62">
        <f t="shared" si="76"/>
        <v>3</v>
      </c>
      <c r="AB70" s="62">
        <f t="shared" si="77"/>
        <v>11.2</v>
      </c>
      <c r="AC70" s="62">
        <f t="shared" si="78"/>
        <v>4</v>
      </c>
      <c r="AD70" s="62">
        <f t="shared" si="79"/>
        <v>11.534</v>
      </c>
      <c r="AE70" s="62">
        <f t="shared" si="80"/>
        <v>4</v>
      </c>
      <c r="AF70" s="62" t="e">
        <f>LARGE(#REF!,$W70)</f>
        <v>#REF!</v>
      </c>
      <c r="AG70" s="62" t="e">
        <f t="shared" si="81"/>
        <v>#REF!</v>
      </c>
      <c r="AH70" s="62">
        <f t="shared" si="82"/>
        <v>46.13400000000001</v>
      </c>
      <c r="AI70" s="62">
        <f t="shared" si="83"/>
        <v>4</v>
      </c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ID70" s="1"/>
      <c r="IE70" s="10"/>
      <c r="IF70" s="10"/>
      <c r="IG70" s="10"/>
    </row>
    <row r="71" spans="1:241" ht="18">
      <c r="A71" s="196">
        <v>51</v>
      </c>
      <c r="B71" s="188" t="s">
        <v>260</v>
      </c>
      <c r="C71" s="197" t="s">
        <v>220</v>
      </c>
      <c r="D71" s="105">
        <v>13.5</v>
      </c>
      <c r="E71" s="15">
        <v>1.4</v>
      </c>
      <c r="F71" s="5">
        <f t="shared" si="72"/>
        <v>12.1</v>
      </c>
      <c r="G71" s="29">
        <f t="shared" si="63"/>
        <v>4</v>
      </c>
      <c r="H71" s="105">
        <v>13.5</v>
      </c>
      <c r="I71" s="15">
        <v>2.1</v>
      </c>
      <c r="J71" s="5">
        <f t="shared" si="64"/>
        <v>11.4</v>
      </c>
      <c r="K71" s="29">
        <f t="shared" si="65"/>
        <v>6</v>
      </c>
      <c r="L71" s="105">
        <v>13.5</v>
      </c>
      <c r="M71" s="15">
        <v>1.866</v>
      </c>
      <c r="N71" s="5">
        <f t="shared" si="66"/>
        <v>11.634</v>
      </c>
      <c r="O71" s="29">
        <f t="shared" si="67"/>
        <v>1</v>
      </c>
      <c r="P71" s="105">
        <v>13.5</v>
      </c>
      <c r="Q71" s="15">
        <v>1.466</v>
      </c>
      <c r="R71" s="5">
        <f t="shared" si="68"/>
        <v>12.034</v>
      </c>
      <c r="S71" s="29">
        <f t="shared" si="69"/>
        <v>1</v>
      </c>
      <c r="T71" s="39">
        <f t="shared" si="70"/>
        <v>47.168</v>
      </c>
      <c r="U71" s="29">
        <f t="shared" si="71"/>
        <v>1</v>
      </c>
      <c r="W71" s="62">
        <v>5</v>
      </c>
      <c r="X71" s="62">
        <f t="shared" si="73"/>
        <v>12</v>
      </c>
      <c r="Y71" s="62">
        <f t="shared" si="74"/>
        <v>5</v>
      </c>
      <c r="Z71" s="62">
        <f t="shared" si="75"/>
        <v>11.9</v>
      </c>
      <c r="AA71" s="62">
        <f t="shared" si="76"/>
        <v>4</v>
      </c>
      <c r="AB71" s="62">
        <f t="shared" si="77"/>
        <v>10.8</v>
      </c>
      <c r="AC71" s="62">
        <f t="shared" si="78"/>
        <v>5</v>
      </c>
      <c r="AD71" s="62">
        <f t="shared" si="79"/>
        <v>11.167</v>
      </c>
      <c r="AE71" s="62">
        <f t="shared" si="80"/>
        <v>5</v>
      </c>
      <c r="AF71" s="62" t="e">
        <f>LARGE(#REF!,$W71)</f>
        <v>#REF!</v>
      </c>
      <c r="AG71" s="62" t="e">
        <f t="shared" si="81"/>
        <v>#REF!</v>
      </c>
      <c r="AH71" s="62">
        <f t="shared" si="82"/>
        <v>45.568</v>
      </c>
      <c r="AI71" s="62">
        <f t="shared" si="83"/>
        <v>5</v>
      </c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ID71" s="1"/>
      <c r="IE71" s="10"/>
      <c r="IF71" s="10"/>
      <c r="IG71" s="10"/>
    </row>
    <row r="72" spans="1:241" ht="18">
      <c r="A72" s="196">
        <v>52</v>
      </c>
      <c r="B72" s="189" t="s">
        <v>141</v>
      </c>
      <c r="C72" s="197" t="s">
        <v>220</v>
      </c>
      <c r="D72" s="105">
        <v>13.5</v>
      </c>
      <c r="E72" s="15">
        <v>1.5</v>
      </c>
      <c r="F72" s="5">
        <f t="shared" si="72"/>
        <v>12</v>
      </c>
      <c r="G72" s="29">
        <f t="shared" si="63"/>
        <v>5</v>
      </c>
      <c r="H72" s="105">
        <v>13.5</v>
      </c>
      <c r="I72" s="15">
        <v>1.6</v>
      </c>
      <c r="J72" s="5">
        <f t="shared" si="64"/>
        <v>11.9</v>
      </c>
      <c r="K72" s="29">
        <f t="shared" si="65"/>
        <v>4</v>
      </c>
      <c r="L72" s="105">
        <v>13.5</v>
      </c>
      <c r="M72" s="15">
        <v>2.3</v>
      </c>
      <c r="N72" s="5">
        <f t="shared" si="66"/>
        <v>11.2</v>
      </c>
      <c r="O72" s="29">
        <f t="shared" si="67"/>
        <v>4</v>
      </c>
      <c r="P72" s="105">
        <v>13.5</v>
      </c>
      <c r="Q72" s="15">
        <v>2.4</v>
      </c>
      <c r="R72" s="5">
        <f t="shared" si="68"/>
        <v>11.1</v>
      </c>
      <c r="S72" s="29">
        <f t="shared" si="69"/>
        <v>6</v>
      </c>
      <c r="T72" s="39">
        <f t="shared" si="70"/>
        <v>46.199999999999996</v>
      </c>
      <c r="U72" s="29">
        <f t="shared" si="71"/>
        <v>3</v>
      </c>
      <c r="W72" s="62">
        <v>6</v>
      </c>
      <c r="X72" s="62">
        <f t="shared" si="73"/>
        <v>12</v>
      </c>
      <c r="Y72" s="62">
        <f t="shared" si="74"/>
        <v>5</v>
      </c>
      <c r="Z72" s="62">
        <f t="shared" si="75"/>
        <v>11.9</v>
      </c>
      <c r="AA72" s="62">
        <f t="shared" si="76"/>
        <v>4</v>
      </c>
      <c r="AB72" s="62">
        <f t="shared" si="77"/>
        <v>10.7</v>
      </c>
      <c r="AC72" s="62">
        <f t="shared" si="78"/>
        <v>6</v>
      </c>
      <c r="AD72" s="62">
        <f t="shared" si="79"/>
        <v>11.1</v>
      </c>
      <c r="AE72" s="62">
        <f t="shared" si="80"/>
        <v>6</v>
      </c>
      <c r="AF72" s="62" t="e">
        <f>LARGE(#REF!,$W72)</f>
        <v>#REF!</v>
      </c>
      <c r="AG72" s="62" t="e">
        <f t="shared" si="81"/>
        <v>#REF!</v>
      </c>
      <c r="AH72" s="62">
        <f t="shared" si="82"/>
        <v>45.568</v>
      </c>
      <c r="AI72" s="62">
        <f t="shared" si="83"/>
        <v>5</v>
      </c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ID72" s="1"/>
      <c r="IE72" s="10"/>
      <c r="IF72" s="10"/>
      <c r="IG72" s="10"/>
    </row>
    <row r="73" spans="1:241" ht="18">
      <c r="A73" s="196">
        <v>53</v>
      </c>
      <c r="B73" s="188" t="s">
        <v>125</v>
      </c>
      <c r="C73" s="197" t="s">
        <v>220</v>
      </c>
      <c r="D73" s="105">
        <v>13.5</v>
      </c>
      <c r="E73" s="15">
        <v>1.866</v>
      </c>
      <c r="F73" s="5">
        <f t="shared" si="72"/>
        <v>11.634</v>
      </c>
      <c r="G73" s="29">
        <f t="shared" si="63"/>
        <v>9</v>
      </c>
      <c r="H73" s="105">
        <v>13.5</v>
      </c>
      <c r="I73" s="15">
        <v>1.166</v>
      </c>
      <c r="J73" s="5">
        <f t="shared" si="64"/>
        <v>12.334</v>
      </c>
      <c r="K73" s="29">
        <f t="shared" si="65"/>
        <v>1</v>
      </c>
      <c r="L73" s="105">
        <v>13.5</v>
      </c>
      <c r="M73" s="15">
        <v>2.7</v>
      </c>
      <c r="N73" s="5">
        <f t="shared" si="66"/>
        <v>10.8</v>
      </c>
      <c r="O73" s="29">
        <f t="shared" si="67"/>
        <v>5</v>
      </c>
      <c r="P73" s="105">
        <v>13.5</v>
      </c>
      <c r="Q73" s="15">
        <v>2.7</v>
      </c>
      <c r="R73" s="5">
        <f t="shared" si="68"/>
        <v>10.8</v>
      </c>
      <c r="S73" s="29">
        <f t="shared" si="69"/>
        <v>10</v>
      </c>
      <c r="T73" s="39">
        <f t="shared" si="70"/>
        <v>45.568</v>
      </c>
      <c r="U73" s="29">
        <f t="shared" si="71"/>
        <v>5</v>
      </c>
      <c r="W73" s="62">
        <v>7</v>
      </c>
      <c r="X73" s="62">
        <f t="shared" si="73"/>
        <v>12</v>
      </c>
      <c r="Y73" s="62">
        <f t="shared" si="74"/>
        <v>5</v>
      </c>
      <c r="Z73" s="62">
        <f t="shared" si="75"/>
        <v>11.767</v>
      </c>
      <c r="AA73" s="62">
        <f t="shared" si="76"/>
        <v>5</v>
      </c>
      <c r="AB73" s="62">
        <f t="shared" si="77"/>
        <v>10.434000000000001</v>
      </c>
      <c r="AC73" s="62">
        <f t="shared" si="78"/>
        <v>7</v>
      </c>
      <c r="AD73" s="62">
        <f t="shared" si="79"/>
        <v>11.067</v>
      </c>
      <c r="AE73" s="62">
        <f t="shared" si="80"/>
        <v>7</v>
      </c>
      <c r="AF73" s="62" t="e">
        <f>LARGE(#REF!,$W73)</f>
        <v>#REF!</v>
      </c>
      <c r="AG73" s="62" t="e">
        <f t="shared" si="81"/>
        <v>#REF!</v>
      </c>
      <c r="AH73" s="62">
        <f t="shared" si="82"/>
        <v>45.535000000000004</v>
      </c>
      <c r="AI73" s="62">
        <f t="shared" si="83"/>
        <v>6</v>
      </c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ID73" s="1"/>
      <c r="IE73" s="10"/>
      <c r="IF73" s="10"/>
      <c r="IG73" s="10"/>
    </row>
    <row r="74" spans="1:241" ht="18">
      <c r="A74" s="196">
        <v>54</v>
      </c>
      <c r="B74" s="188" t="s">
        <v>261</v>
      </c>
      <c r="C74" s="197" t="s">
        <v>220</v>
      </c>
      <c r="D74" s="105">
        <v>13.5</v>
      </c>
      <c r="E74" s="15">
        <v>1.5</v>
      </c>
      <c r="F74" s="5">
        <f t="shared" si="72"/>
        <v>12</v>
      </c>
      <c r="G74" s="29">
        <f t="shared" si="63"/>
        <v>5</v>
      </c>
      <c r="H74" s="105">
        <v>13.5</v>
      </c>
      <c r="I74" s="15">
        <v>1.166</v>
      </c>
      <c r="J74" s="5">
        <f t="shared" si="64"/>
        <v>12.334</v>
      </c>
      <c r="K74" s="29">
        <f t="shared" si="65"/>
        <v>1</v>
      </c>
      <c r="L74" s="105">
        <v>13.5</v>
      </c>
      <c r="M74" s="15">
        <v>3.266</v>
      </c>
      <c r="N74" s="5">
        <f t="shared" si="66"/>
        <v>10.234</v>
      </c>
      <c r="O74" s="29">
        <f t="shared" si="67"/>
        <v>8</v>
      </c>
      <c r="P74" s="105">
        <v>13.5</v>
      </c>
      <c r="Q74" s="15">
        <v>2.5</v>
      </c>
      <c r="R74" s="5">
        <f t="shared" si="68"/>
        <v>11</v>
      </c>
      <c r="S74" s="29">
        <f t="shared" si="69"/>
        <v>8</v>
      </c>
      <c r="T74" s="39">
        <f t="shared" si="70"/>
        <v>45.568</v>
      </c>
      <c r="U74" s="29">
        <f t="shared" si="71"/>
        <v>5</v>
      </c>
      <c r="W74" s="62">
        <v>8</v>
      </c>
      <c r="X74" s="62">
        <f t="shared" si="73"/>
        <v>11.867</v>
      </c>
      <c r="Y74" s="62">
        <f t="shared" si="74"/>
        <v>6</v>
      </c>
      <c r="Z74" s="62">
        <f t="shared" si="75"/>
        <v>11.4</v>
      </c>
      <c r="AA74" s="62">
        <f t="shared" si="76"/>
        <v>6</v>
      </c>
      <c r="AB74" s="62">
        <f t="shared" si="77"/>
        <v>10.234</v>
      </c>
      <c r="AC74" s="62">
        <f t="shared" si="78"/>
        <v>8</v>
      </c>
      <c r="AD74" s="62">
        <f t="shared" si="79"/>
        <v>11</v>
      </c>
      <c r="AE74" s="62">
        <f t="shared" si="80"/>
        <v>8</v>
      </c>
      <c r="AF74" s="62" t="e">
        <f>LARGE(#REF!,$W74)</f>
        <v>#REF!</v>
      </c>
      <c r="AG74" s="62" t="e">
        <f t="shared" si="81"/>
        <v>#REF!</v>
      </c>
      <c r="AH74" s="62">
        <f t="shared" si="82"/>
        <v>45.30200000000001</v>
      </c>
      <c r="AI74" s="62">
        <f t="shared" si="83"/>
        <v>7</v>
      </c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ID74" s="1"/>
      <c r="IE74" s="10"/>
      <c r="IF74" s="10"/>
      <c r="IG74" s="10"/>
    </row>
    <row r="75" spans="1:241" ht="18">
      <c r="A75" s="196">
        <v>55</v>
      </c>
      <c r="B75" s="188" t="s">
        <v>126</v>
      </c>
      <c r="C75" s="197" t="s">
        <v>225</v>
      </c>
      <c r="D75" s="105">
        <v>13.5</v>
      </c>
      <c r="E75" s="15">
        <v>1.233</v>
      </c>
      <c r="F75" s="5">
        <f t="shared" si="72"/>
        <v>12.267</v>
      </c>
      <c r="G75" s="29">
        <f t="shared" si="63"/>
        <v>3</v>
      </c>
      <c r="H75" s="105">
        <v>13.5</v>
      </c>
      <c r="I75" s="15">
        <v>1.366</v>
      </c>
      <c r="J75" s="5">
        <f t="shared" si="64"/>
        <v>12.134</v>
      </c>
      <c r="K75" s="29">
        <f t="shared" si="65"/>
        <v>2</v>
      </c>
      <c r="L75" s="105">
        <v>13.5</v>
      </c>
      <c r="M75" s="15">
        <v>3.433</v>
      </c>
      <c r="N75" s="5">
        <f t="shared" si="66"/>
        <v>10.067</v>
      </c>
      <c r="O75" s="29">
        <f t="shared" si="67"/>
        <v>10</v>
      </c>
      <c r="P75" s="105">
        <v>13.5</v>
      </c>
      <c r="Q75" s="15">
        <v>1.7</v>
      </c>
      <c r="R75" s="5">
        <f t="shared" si="68"/>
        <v>11.8</v>
      </c>
      <c r="S75" s="29">
        <f t="shared" si="69"/>
        <v>2</v>
      </c>
      <c r="T75" s="39">
        <f t="shared" si="70"/>
        <v>46.268</v>
      </c>
      <c r="U75" s="29">
        <f t="shared" si="71"/>
        <v>2</v>
      </c>
      <c r="W75" s="62">
        <v>9</v>
      </c>
      <c r="X75" s="62">
        <f t="shared" si="73"/>
        <v>11.867</v>
      </c>
      <c r="Y75" s="62">
        <f t="shared" si="74"/>
        <v>6</v>
      </c>
      <c r="Z75" s="62">
        <f t="shared" si="75"/>
        <v>11.4</v>
      </c>
      <c r="AA75" s="62">
        <f t="shared" si="76"/>
        <v>6</v>
      </c>
      <c r="AB75" s="62">
        <f t="shared" si="77"/>
        <v>10.234</v>
      </c>
      <c r="AC75" s="62">
        <f t="shared" si="78"/>
        <v>8</v>
      </c>
      <c r="AD75" s="62">
        <f t="shared" si="79"/>
        <v>11</v>
      </c>
      <c r="AE75" s="62">
        <f t="shared" si="80"/>
        <v>8</v>
      </c>
      <c r="AF75" s="62" t="e">
        <f>LARGE(#REF!,$W75)</f>
        <v>#REF!</v>
      </c>
      <c r="AG75" s="62" t="e">
        <f t="shared" si="81"/>
        <v>#REF!</v>
      </c>
      <c r="AH75" s="62">
        <f t="shared" si="82"/>
        <v>45.233999999999995</v>
      </c>
      <c r="AI75" s="62">
        <f t="shared" si="83"/>
        <v>8</v>
      </c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ID75" s="1"/>
      <c r="IE75" s="10"/>
      <c r="IF75" s="10"/>
      <c r="IG75" s="10"/>
    </row>
    <row r="76" spans="1:241" ht="18">
      <c r="A76" s="196">
        <v>56</v>
      </c>
      <c r="B76" s="188" t="s">
        <v>127</v>
      </c>
      <c r="C76" s="197" t="s">
        <v>225</v>
      </c>
      <c r="D76" s="105">
        <v>0</v>
      </c>
      <c r="E76" s="15">
        <v>0</v>
      </c>
      <c r="F76" s="5">
        <f t="shared" si="72"/>
        <v>0</v>
      </c>
      <c r="G76" s="29">
        <f t="shared" si="63"/>
        <v>10</v>
      </c>
      <c r="H76" s="105">
        <v>0</v>
      </c>
      <c r="I76" s="15">
        <v>0</v>
      </c>
      <c r="J76" s="5">
        <f t="shared" si="64"/>
        <v>0</v>
      </c>
      <c r="K76" s="29">
        <f t="shared" si="65"/>
        <v>11</v>
      </c>
      <c r="L76" s="105">
        <v>0</v>
      </c>
      <c r="M76" s="15">
        <v>0</v>
      </c>
      <c r="N76" s="5">
        <f t="shared" si="66"/>
        <v>0</v>
      </c>
      <c r="O76" s="29">
        <f t="shared" si="67"/>
        <v>13</v>
      </c>
      <c r="P76" s="105">
        <v>0</v>
      </c>
      <c r="Q76" s="15">
        <v>0</v>
      </c>
      <c r="R76" s="5">
        <f t="shared" si="68"/>
        <v>0</v>
      </c>
      <c r="S76" s="29">
        <f t="shared" si="69"/>
        <v>13</v>
      </c>
      <c r="T76" s="39">
        <f t="shared" si="70"/>
        <v>0</v>
      </c>
      <c r="U76" s="29">
        <f t="shared" si="71"/>
        <v>13</v>
      </c>
      <c r="W76" s="62">
        <v>10</v>
      </c>
      <c r="X76" s="62">
        <f t="shared" si="73"/>
        <v>11.767</v>
      </c>
      <c r="Y76" s="62">
        <f t="shared" si="74"/>
        <v>7</v>
      </c>
      <c r="Z76" s="62">
        <f t="shared" si="75"/>
        <v>11.2</v>
      </c>
      <c r="AA76" s="62">
        <f t="shared" si="76"/>
        <v>7</v>
      </c>
      <c r="AB76" s="62">
        <f t="shared" si="77"/>
        <v>10.134</v>
      </c>
      <c r="AC76" s="62">
        <f t="shared" si="78"/>
        <v>9</v>
      </c>
      <c r="AD76" s="62">
        <f t="shared" si="79"/>
        <v>10.834</v>
      </c>
      <c r="AE76" s="62">
        <f t="shared" si="80"/>
        <v>9</v>
      </c>
      <c r="AF76" s="62" t="e">
        <f>LARGE(#REF!,$W76)</f>
        <v>#REF!</v>
      </c>
      <c r="AG76" s="62" t="e">
        <f t="shared" si="81"/>
        <v>#REF!</v>
      </c>
      <c r="AH76" s="62">
        <f t="shared" si="82"/>
        <v>45.202000000000005</v>
      </c>
      <c r="AI76" s="62">
        <f t="shared" si="83"/>
        <v>9</v>
      </c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ID76" s="1"/>
      <c r="IE76" s="10"/>
      <c r="IF76" s="10"/>
      <c r="IG76" s="10"/>
    </row>
    <row r="77" spans="1:241" ht="18">
      <c r="A77" s="196">
        <v>57</v>
      </c>
      <c r="B77" s="188" t="s">
        <v>262</v>
      </c>
      <c r="C77" s="197" t="s">
        <v>225</v>
      </c>
      <c r="D77" s="113">
        <v>13.5</v>
      </c>
      <c r="E77" s="74">
        <v>1.633</v>
      </c>
      <c r="F77" s="5">
        <f t="shared" si="72"/>
        <v>11.867</v>
      </c>
      <c r="G77" s="29">
        <f t="shared" si="63"/>
        <v>6</v>
      </c>
      <c r="H77" s="113">
        <v>13.5</v>
      </c>
      <c r="I77" s="74">
        <v>1.466</v>
      </c>
      <c r="J77" s="5">
        <f t="shared" si="64"/>
        <v>12.034</v>
      </c>
      <c r="K77" s="29">
        <f t="shared" si="65"/>
        <v>3</v>
      </c>
      <c r="L77" s="113">
        <v>13.5</v>
      </c>
      <c r="M77" s="74">
        <v>3.366</v>
      </c>
      <c r="N77" s="5">
        <f t="shared" si="66"/>
        <v>10.134</v>
      </c>
      <c r="O77" s="29">
        <f t="shared" si="67"/>
        <v>9</v>
      </c>
      <c r="P77" s="113">
        <v>13.5</v>
      </c>
      <c r="Q77" s="74">
        <v>2.333</v>
      </c>
      <c r="R77" s="5">
        <f t="shared" si="68"/>
        <v>11.167</v>
      </c>
      <c r="S77" s="29">
        <f t="shared" si="69"/>
        <v>5</v>
      </c>
      <c r="T77" s="39">
        <f t="shared" si="70"/>
        <v>45.202000000000005</v>
      </c>
      <c r="U77" s="29">
        <f t="shared" si="71"/>
        <v>9</v>
      </c>
      <c r="W77" s="62">
        <v>11</v>
      </c>
      <c r="X77" s="62">
        <f t="shared" si="73"/>
        <v>11.734</v>
      </c>
      <c r="Y77" s="62">
        <f t="shared" si="74"/>
        <v>8</v>
      </c>
      <c r="Z77" s="62">
        <f t="shared" si="75"/>
        <v>11.167</v>
      </c>
      <c r="AA77" s="62">
        <f t="shared" si="76"/>
        <v>8</v>
      </c>
      <c r="AB77" s="62">
        <f t="shared" si="77"/>
        <v>10.067</v>
      </c>
      <c r="AC77" s="62">
        <f t="shared" si="78"/>
        <v>10</v>
      </c>
      <c r="AD77" s="62">
        <f t="shared" si="79"/>
        <v>10.8</v>
      </c>
      <c r="AE77" s="62">
        <f t="shared" si="80"/>
        <v>10</v>
      </c>
      <c r="AF77" s="62" t="e">
        <f>LARGE(#REF!,$W77)</f>
        <v>#REF!</v>
      </c>
      <c r="AG77" s="62" t="e">
        <f t="shared" si="81"/>
        <v>#REF!</v>
      </c>
      <c r="AH77" s="62">
        <f t="shared" si="82"/>
        <v>43.668000000000006</v>
      </c>
      <c r="AI77" s="62">
        <f t="shared" si="83"/>
        <v>10</v>
      </c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ID77" s="1"/>
      <c r="IE77" s="10"/>
      <c r="IF77" s="10"/>
      <c r="IG77" s="10"/>
    </row>
    <row r="78" spans="1:241" ht="18">
      <c r="A78" s="196">
        <v>58</v>
      </c>
      <c r="B78" s="188" t="s">
        <v>263</v>
      </c>
      <c r="C78" s="197" t="s">
        <v>225</v>
      </c>
      <c r="D78" s="113">
        <v>13.5</v>
      </c>
      <c r="E78" s="74">
        <v>1.866</v>
      </c>
      <c r="F78" s="75">
        <f t="shared" si="72"/>
        <v>11.634</v>
      </c>
      <c r="G78" s="29">
        <f t="shared" si="63"/>
        <v>9</v>
      </c>
      <c r="H78" s="113">
        <v>13.5</v>
      </c>
      <c r="I78" s="74">
        <v>1.733</v>
      </c>
      <c r="J78" s="5">
        <f t="shared" si="64"/>
        <v>11.767</v>
      </c>
      <c r="K78" s="29">
        <f t="shared" si="65"/>
        <v>5</v>
      </c>
      <c r="L78" s="113">
        <v>13.5</v>
      </c>
      <c r="M78" s="74">
        <v>5.266</v>
      </c>
      <c r="N78" s="5">
        <f t="shared" si="66"/>
        <v>8.234</v>
      </c>
      <c r="O78" s="29">
        <f t="shared" si="67"/>
        <v>12</v>
      </c>
      <c r="P78" s="113">
        <v>12.5</v>
      </c>
      <c r="Q78" s="74">
        <v>2.066</v>
      </c>
      <c r="R78" s="5">
        <f t="shared" si="68"/>
        <v>10.434000000000001</v>
      </c>
      <c r="S78" s="29">
        <f t="shared" si="69"/>
        <v>11</v>
      </c>
      <c r="T78" s="39">
        <f t="shared" si="70"/>
        <v>42.069</v>
      </c>
      <c r="U78" s="29">
        <f t="shared" si="71"/>
        <v>12</v>
      </c>
      <c r="W78" s="62">
        <v>12</v>
      </c>
      <c r="X78" s="62">
        <f t="shared" si="73"/>
        <v>11.634</v>
      </c>
      <c r="Y78" s="62">
        <f t="shared" si="74"/>
        <v>9</v>
      </c>
      <c r="Z78" s="62">
        <f t="shared" si="75"/>
        <v>11.1</v>
      </c>
      <c r="AA78" s="62">
        <f t="shared" si="76"/>
        <v>9</v>
      </c>
      <c r="AB78" s="62">
        <f t="shared" si="77"/>
        <v>9.2</v>
      </c>
      <c r="AC78" s="62">
        <f t="shared" si="78"/>
        <v>11</v>
      </c>
      <c r="AD78" s="62">
        <f t="shared" si="79"/>
        <v>10.434000000000001</v>
      </c>
      <c r="AE78" s="62">
        <f t="shared" si="80"/>
        <v>11</v>
      </c>
      <c r="AF78" s="62" t="e">
        <f>LARGE(#REF!,$W78)</f>
        <v>#REF!</v>
      </c>
      <c r="AG78" s="62" t="e">
        <f t="shared" si="81"/>
        <v>#REF!</v>
      </c>
      <c r="AH78" s="62">
        <f t="shared" si="82"/>
        <v>43.434000000000005</v>
      </c>
      <c r="AI78" s="62">
        <f t="shared" si="83"/>
        <v>11</v>
      </c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ID78" s="1"/>
      <c r="IE78" s="10"/>
      <c r="IF78" s="10"/>
      <c r="IG78" s="10"/>
    </row>
    <row r="79" spans="1:241" ht="18">
      <c r="A79" s="196">
        <v>59</v>
      </c>
      <c r="B79" s="188" t="s">
        <v>264</v>
      </c>
      <c r="C79" s="197" t="s">
        <v>209</v>
      </c>
      <c r="D79" s="113">
        <v>13.5</v>
      </c>
      <c r="E79" s="74">
        <v>1.033</v>
      </c>
      <c r="F79" s="75">
        <f t="shared" si="72"/>
        <v>12.467</v>
      </c>
      <c r="G79" s="29">
        <f t="shared" si="63"/>
        <v>1</v>
      </c>
      <c r="H79" s="113">
        <v>13.5</v>
      </c>
      <c r="I79" s="74">
        <v>2.4</v>
      </c>
      <c r="J79" s="5">
        <f t="shared" si="64"/>
        <v>11.1</v>
      </c>
      <c r="K79" s="29">
        <f t="shared" si="65"/>
        <v>9</v>
      </c>
      <c r="L79" s="113">
        <v>13.5</v>
      </c>
      <c r="M79" s="74">
        <v>3.066</v>
      </c>
      <c r="N79" s="5">
        <f t="shared" si="66"/>
        <v>10.434000000000001</v>
      </c>
      <c r="O79" s="29">
        <f t="shared" si="67"/>
        <v>7</v>
      </c>
      <c r="P79" s="113">
        <v>13.5</v>
      </c>
      <c r="Q79" s="74">
        <v>1.966</v>
      </c>
      <c r="R79" s="5">
        <f t="shared" si="68"/>
        <v>11.534</v>
      </c>
      <c r="S79" s="29">
        <f t="shared" si="69"/>
        <v>4</v>
      </c>
      <c r="T79" s="39">
        <f t="shared" si="70"/>
        <v>45.535000000000004</v>
      </c>
      <c r="U79" s="29">
        <f t="shared" si="71"/>
        <v>6</v>
      </c>
      <c r="W79" s="62">
        <v>13</v>
      </c>
      <c r="X79" s="62">
        <f t="shared" si="73"/>
        <v>11.634</v>
      </c>
      <c r="Y79" s="62">
        <f t="shared" si="74"/>
        <v>9</v>
      </c>
      <c r="Z79" s="62">
        <f t="shared" si="75"/>
        <v>11.067</v>
      </c>
      <c r="AA79" s="62">
        <f t="shared" si="76"/>
        <v>10</v>
      </c>
      <c r="AB79" s="62">
        <f t="shared" si="77"/>
        <v>8.234</v>
      </c>
      <c r="AC79" s="62">
        <f t="shared" si="78"/>
        <v>12</v>
      </c>
      <c r="AD79" s="62">
        <f t="shared" si="79"/>
        <v>10.167</v>
      </c>
      <c r="AE79" s="62">
        <f t="shared" si="80"/>
        <v>12</v>
      </c>
      <c r="AF79" s="62" t="e">
        <f>LARGE(#REF!,$W79)</f>
        <v>#REF!</v>
      </c>
      <c r="AG79" s="62" t="e">
        <f t="shared" si="81"/>
        <v>#REF!</v>
      </c>
      <c r="AH79" s="62">
        <f t="shared" si="82"/>
        <v>42.069</v>
      </c>
      <c r="AI79" s="62">
        <f t="shared" si="83"/>
        <v>12</v>
      </c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ID79" s="1"/>
      <c r="IE79" s="10"/>
      <c r="IF79" s="10"/>
      <c r="IG79" s="10"/>
    </row>
    <row r="80" spans="1:241" ht="18">
      <c r="A80" s="196">
        <v>60</v>
      </c>
      <c r="B80" s="188" t="s">
        <v>142</v>
      </c>
      <c r="C80" s="197" t="s">
        <v>209</v>
      </c>
      <c r="D80" s="113">
        <v>13.5</v>
      </c>
      <c r="E80" s="74">
        <v>1.166</v>
      </c>
      <c r="F80" s="75">
        <f t="shared" si="72"/>
        <v>12.334</v>
      </c>
      <c r="G80" s="29">
        <f t="shared" si="63"/>
        <v>2</v>
      </c>
      <c r="H80" s="113">
        <v>13.5</v>
      </c>
      <c r="I80" s="74">
        <v>1.6</v>
      </c>
      <c r="J80" s="5">
        <f t="shared" si="64"/>
        <v>11.9</v>
      </c>
      <c r="K80" s="29">
        <f t="shared" si="65"/>
        <v>4</v>
      </c>
      <c r="L80" s="113">
        <v>13.5</v>
      </c>
      <c r="M80" s="74">
        <v>3.266</v>
      </c>
      <c r="N80" s="5">
        <f t="shared" si="66"/>
        <v>10.234</v>
      </c>
      <c r="O80" s="29">
        <f t="shared" si="67"/>
        <v>8</v>
      </c>
      <c r="P80" s="113">
        <v>13</v>
      </c>
      <c r="Q80" s="74">
        <v>2.166</v>
      </c>
      <c r="R80" s="5">
        <f t="shared" si="68"/>
        <v>10.834</v>
      </c>
      <c r="S80" s="29">
        <f t="shared" si="69"/>
        <v>9</v>
      </c>
      <c r="T80" s="39">
        <f t="shared" si="70"/>
        <v>45.30200000000001</v>
      </c>
      <c r="U80" s="29">
        <f t="shared" si="71"/>
        <v>7</v>
      </c>
      <c r="W80" s="62">
        <v>14</v>
      </c>
      <c r="X80" s="62">
        <f t="shared" si="73"/>
        <v>0</v>
      </c>
      <c r="Y80" s="62">
        <f t="shared" si="74"/>
        <v>10</v>
      </c>
      <c r="Z80" s="62">
        <f t="shared" si="75"/>
        <v>0</v>
      </c>
      <c r="AA80" s="62">
        <f t="shared" si="76"/>
        <v>11</v>
      </c>
      <c r="AB80" s="62">
        <f t="shared" si="77"/>
        <v>0</v>
      </c>
      <c r="AC80" s="62">
        <f t="shared" si="78"/>
        <v>13</v>
      </c>
      <c r="AD80" s="62">
        <f t="shared" si="79"/>
        <v>0</v>
      </c>
      <c r="AE80" s="62">
        <f t="shared" si="80"/>
        <v>13</v>
      </c>
      <c r="AF80" s="62" t="e">
        <f>LARGE(#REF!,$W80)</f>
        <v>#REF!</v>
      </c>
      <c r="AG80" s="62" t="e">
        <f t="shared" si="81"/>
        <v>#REF!</v>
      </c>
      <c r="AH80" s="62">
        <f t="shared" si="82"/>
        <v>0</v>
      </c>
      <c r="AI80" s="62">
        <f t="shared" si="83"/>
        <v>13</v>
      </c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ID80" s="1"/>
      <c r="IE80" s="10"/>
      <c r="IF80" s="10"/>
      <c r="IG80" s="10"/>
    </row>
    <row r="81" spans="1:241" ht="18">
      <c r="A81" s="196">
        <v>61</v>
      </c>
      <c r="B81" s="188" t="s">
        <v>94</v>
      </c>
      <c r="C81" s="197" t="s">
        <v>209</v>
      </c>
      <c r="D81" s="113">
        <v>13.5</v>
      </c>
      <c r="E81" s="74">
        <v>1.733</v>
      </c>
      <c r="F81" s="75">
        <f t="shared" si="72"/>
        <v>11.767</v>
      </c>
      <c r="G81" s="29">
        <f t="shared" si="63"/>
        <v>7</v>
      </c>
      <c r="H81" s="113">
        <v>13.5</v>
      </c>
      <c r="I81" s="74">
        <v>2.3</v>
      </c>
      <c r="J81" s="5">
        <f t="shared" si="64"/>
        <v>11.2</v>
      </c>
      <c r="K81" s="29">
        <f t="shared" si="65"/>
        <v>7</v>
      </c>
      <c r="L81" s="113">
        <v>13.5</v>
      </c>
      <c r="M81" s="74">
        <v>2.233</v>
      </c>
      <c r="N81" s="5">
        <f t="shared" si="66"/>
        <v>11.267</v>
      </c>
      <c r="O81" s="29">
        <f t="shared" si="67"/>
        <v>3</v>
      </c>
      <c r="P81" s="113">
        <v>13.5</v>
      </c>
      <c r="Q81" s="74">
        <v>2.5</v>
      </c>
      <c r="R81" s="5">
        <f t="shared" si="68"/>
        <v>11</v>
      </c>
      <c r="S81" s="29">
        <f t="shared" si="69"/>
        <v>8</v>
      </c>
      <c r="T81" s="39">
        <f t="shared" si="70"/>
        <v>45.233999999999995</v>
      </c>
      <c r="U81" s="29">
        <f t="shared" si="71"/>
        <v>8</v>
      </c>
      <c r="W81" s="62">
        <v>15</v>
      </c>
      <c r="X81" s="62">
        <f t="shared" si="73"/>
        <v>0</v>
      </c>
      <c r="Y81" s="62">
        <f t="shared" si="74"/>
        <v>10</v>
      </c>
      <c r="Z81" s="62">
        <f t="shared" si="75"/>
        <v>0</v>
      </c>
      <c r="AA81" s="62">
        <f t="shared" si="76"/>
        <v>11</v>
      </c>
      <c r="AB81" s="62">
        <f t="shared" si="77"/>
        <v>0</v>
      </c>
      <c r="AC81" s="62">
        <f t="shared" si="78"/>
        <v>13</v>
      </c>
      <c r="AD81" s="62">
        <f t="shared" si="79"/>
        <v>0</v>
      </c>
      <c r="AE81" s="62">
        <f t="shared" si="80"/>
        <v>13</v>
      </c>
      <c r="AF81" s="62" t="e">
        <f>LARGE(#REF!,$W81)</f>
        <v>#REF!</v>
      </c>
      <c r="AG81" s="62" t="e">
        <f t="shared" si="81"/>
        <v>#REF!</v>
      </c>
      <c r="AH81" s="62">
        <f t="shared" si="82"/>
        <v>0</v>
      </c>
      <c r="AI81" s="62">
        <f t="shared" si="83"/>
        <v>13</v>
      </c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ID81" s="1"/>
      <c r="IE81" s="10"/>
      <c r="IF81" s="10"/>
      <c r="IG81" s="10"/>
    </row>
    <row r="82" spans="1:241" ht="18.75" thickBot="1">
      <c r="A82" s="198">
        <v>62</v>
      </c>
      <c r="B82" s="193" t="s">
        <v>265</v>
      </c>
      <c r="C82" s="212" t="s">
        <v>209</v>
      </c>
      <c r="D82" s="106">
        <v>13.5</v>
      </c>
      <c r="E82" s="32">
        <v>1.5</v>
      </c>
      <c r="F82" s="33">
        <f t="shared" si="72"/>
        <v>12</v>
      </c>
      <c r="G82" s="34">
        <f t="shared" si="63"/>
        <v>5</v>
      </c>
      <c r="H82" s="106">
        <v>13.5</v>
      </c>
      <c r="I82" s="32">
        <v>2.333</v>
      </c>
      <c r="J82" s="33">
        <f t="shared" si="64"/>
        <v>11.167</v>
      </c>
      <c r="K82" s="34">
        <f t="shared" si="65"/>
        <v>8</v>
      </c>
      <c r="L82" s="106">
        <v>13</v>
      </c>
      <c r="M82" s="32">
        <v>3.8</v>
      </c>
      <c r="N82" s="33">
        <f t="shared" si="66"/>
        <v>9.2</v>
      </c>
      <c r="O82" s="34">
        <f t="shared" si="67"/>
        <v>11</v>
      </c>
      <c r="P82" s="106">
        <v>13.5</v>
      </c>
      <c r="Q82" s="32">
        <v>2.433</v>
      </c>
      <c r="R82" s="33">
        <f t="shared" si="68"/>
        <v>11.067</v>
      </c>
      <c r="S82" s="34">
        <f t="shared" si="69"/>
        <v>7</v>
      </c>
      <c r="T82" s="40">
        <f t="shared" si="70"/>
        <v>43.434000000000005</v>
      </c>
      <c r="U82" s="34">
        <f t="shared" si="71"/>
        <v>11</v>
      </c>
      <c r="W82" s="62">
        <v>16</v>
      </c>
      <c r="X82" s="62">
        <f t="shared" si="73"/>
        <v>0</v>
      </c>
      <c r="Y82" s="62">
        <f t="shared" si="74"/>
        <v>10</v>
      </c>
      <c r="Z82" s="62">
        <f t="shared" si="75"/>
        <v>0</v>
      </c>
      <c r="AA82" s="62">
        <f t="shared" si="76"/>
        <v>11</v>
      </c>
      <c r="AB82" s="62">
        <f t="shared" si="77"/>
        <v>0</v>
      </c>
      <c r="AC82" s="62">
        <f t="shared" si="78"/>
        <v>13</v>
      </c>
      <c r="AD82" s="62">
        <f t="shared" si="79"/>
        <v>0</v>
      </c>
      <c r="AE82" s="62">
        <f t="shared" si="80"/>
        <v>13</v>
      </c>
      <c r="AF82" s="62" t="e">
        <f>LARGE(#REF!,$W82)</f>
        <v>#REF!</v>
      </c>
      <c r="AG82" s="62" t="e">
        <f t="shared" si="81"/>
        <v>#REF!</v>
      </c>
      <c r="AH82" s="62">
        <f t="shared" si="82"/>
        <v>0</v>
      </c>
      <c r="AI82" s="62">
        <f t="shared" si="83"/>
        <v>13</v>
      </c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ID82" s="1"/>
      <c r="IE82" s="10"/>
      <c r="IF82" s="10"/>
      <c r="IG82" s="10"/>
    </row>
    <row r="83" ht="17.25" customHeight="1"/>
    <row r="84" spans="1:33" ht="34.5" thickBot="1">
      <c r="A84" s="184" t="s">
        <v>39</v>
      </c>
      <c r="D84" s="185"/>
      <c r="H84" s="186"/>
      <c r="AF84" s="77"/>
      <c r="AG84" s="77"/>
    </row>
    <row r="85" spans="1:238" s="20" customFormat="1" ht="32.25" customHeight="1" thickBot="1">
      <c r="A85" s="109" t="s">
        <v>10</v>
      </c>
      <c r="B85" s="110" t="s">
        <v>9</v>
      </c>
      <c r="C85" s="111" t="s">
        <v>6</v>
      </c>
      <c r="D85" s="67" t="s">
        <v>0</v>
      </c>
      <c r="E85" s="68"/>
      <c r="F85" s="219"/>
      <c r="G85" s="220"/>
      <c r="H85" s="67" t="s">
        <v>1</v>
      </c>
      <c r="I85" s="68"/>
      <c r="J85" s="219"/>
      <c r="K85" s="220"/>
      <c r="L85" s="67" t="s">
        <v>2</v>
      </c>
      <c r="M85" s="68"/>
      <c r="N85" s="219"/>
      <c r="O85" s="220"/>
      <c r="P85" s="67" t="s">
        <v>3</v>
      </c>
      <c r="Q85" s="68"/>
      <c r="R85" s="219"/>
      <c r="S85" s="220"/>
      <c r="T85" s="217" t="s">
        <v>4</v>
      </c>
      <c r="U85" s="218"/>
      <c r="W85" s="78"/>
      <c r="X85" s="78" t="s">
        <v>0</v>
      </c>
      <c r="Y85" s="78"/>
      <c r="Z85" s="79" t="s">
        <v>1</v>
      </c>
      <c r="AA85" s="79"/>
      <c r="AB85" s="78" t="s">
        <v>2</v>
      </c>
      <c r="AC85" s="78"/>
      <c r="AD85" s="79" t="s">
        <v>3</v>
      </c>
      <c r="AE85" s="79"/>
      <c r="AF85" s="79" t="s">
        <v>18</v>
      </c>
      <c r="AG85" s="79"/>
      <c r="AH85" s="79" t="s">
        <v>4</v>
      </c>
      <c r="AI85" s="79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ID85" s="24"/>
    </row>
    <row r="86" spans="1:238" s="17" customFormat="1" ht="18">
      <c r="A86" s="142"/>
      <c r="B86" s="143"/>
      <c r="C86" s="144"/>
      <c r="D86" s="108" t="s">
        <v>83</v>
      </c>
      <c r="E86" s="63" t="s">
        <v>84</v>
      </c>
      <c r="F86" s="65" t="s">
        <v>5</v>
      </c>
      <c r="G86" s="64" t="s">
        <v>20</v>
      </c>
      <c r="H86" s="108" t="s">
        <v>83</v>
      </c>
      <c r="I86" s="63" t="s">
        <v>84</v>
      </c>
      <c r="J86" s="65" t="s">
        <v>5</v>
      </c>
      <c r="K86" s="64" t="s">
        <v>20</v>
      </c>
      <c r="L86" s="108" t="s">
        <v>83</v>
      </c>
      <c r="M86" s="63" t="s">
        <v>84</v>
      </c>
      <c r="N86" s="65" t="s">
        <v>5</v>
      </c>
      <c r="O86" s="64" t="s">
        <v>20</v>
      </c>
      <c r="P86" s="108" t="s">
        <v>83</v>
      </c>
      <c r="Q86" s="63" t="s">
        <v>84</v>
      </c>
      <c r="R86" s="65" t="s">
        <v>5</v>
      </c>
      <c r="S86" s="64" t="s">
        <v>20</v>
      </c>
      <c r="T86" s="66" t="s">
        <v>5</v>
      </c>
      <c r="U86" s="64" t="s">
        <v>20</v>
      </c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ID86" s="19"/>
    </row>
    <row r="87" spans="1:241" ht="18">
      <c r="A87" s="196">
        <v>63</v>
      </c>
      <c r="B87" s="188" t="s">
        <v>266</v>
      </c>
      <c r="C87" s="197" t="s">
        <v>220</v>
      </c>
      <c r="D87" s="104">
        <v>13.5</v>
      </c>
      <c r="E87" s="14">
        <v>1.6</v>
      </c>
      <c r="F87" s="5">
        <f>D87-E87</f>
        <v>11.9</v>
      </c>
      <c r="G87" s="29">
        <f aca="true" t="shared" si="84" ref="G87:G102">VLOOKUP(F87,X$87:Y$102,2,FALSE)</f>
        <v>12</v>
      </c>
      <c r="H87" s="104">
        <v>13.5</v>
      </c>
      <c r="I87" s="14">
        <v>1.633</v>
      </c>
      <c r="J87" s="5">
        <f aca="true" t="shared" si="85" ref="J87:J102">H87-I87</f>
        <v>11.867</v>
      </c>
      <c r="K87" s="29">
        <f aca="true" t="shared" si="86" ref="K87:K102">VLOOKUP(J87,Z$87:AA$102,2,FALSE)</f>
        <v>1</v>
      </c>
      <c r="L87" s="104">
        <v>13.5</v>
      </c>
      <c r="M87" s="14">
        <v>2.566</v>
      </c>
      <c r="N87" s="5">
        <f aca="true" t="shared" si="87" ref="N87:N102">L87-M87</f>
        <v>10.934000000000001</v>
      </c>
      <c r="O87" s="29">
        <f aca="true" t="shared" si="88" ref="O87:O102">VLOOKUP(N87,AB$87:AC$102,2,FALSE)</f>
        <v>1</v>
      </c>
      <c r="P87" s="104">
        <v>13.5</v>
      </c>
      <c r="Q87" s="14">
        <v>1.7</v>
      </c>
      <c r="R87" s="5">
        <f aca="true" t="shared" si="89" ref="R87:R102">P87-Q87</f>
        <v>11.8</v>
      </c>
      <c r="S87" s="29">
        <f aca="true" t="shared" si="90" ref="S87:S102">VLOOKUP(R87,AD$87:AE$102,2,FALSE)</f>
        <v>2</v>
      </c>
      <c r="T87" s="39">
        <f aca="true" t="shared" si="91" ref="T87:T102">F87+J87+N87+R87</f>
        <v>46.501000000000005</v>
      </c>
      <c r="U87" s="29">
        <f aca="true" t="shared" si="92" ref="U87:U102">VLOOKUP(T87,AH$87:AI$102,2,FALSE)</f>
        <v>1</v>
      </c>
      <c r="W87" s="62">
        <v>1</v>
      </c>
      <c r="X87" s="62">
        <f>LARGE(F$87:F$102,$W87)</f>
        <v>12.634</v>
      </c>
      <c r="Y87" s="62">
        <f>IF(X87=X86,Y86,Y86+1)</f>
        <v>1</v>
      </c>
      <c r="Z87" s="62">
        <f>LARGE(J$87:J$102,$W87)</f>
        <v>11.867</v>
      </c>
      <c r="AA87" s="62">
        <f>IF(Z87=Z86,AA86,AA86+1)</f>
        <v>1</v>
      </c>
      <c r="AB87" s="62">
        <f>LARGE(N$87:N$102,$W87)</f>
        <v>10.934000000000001</v>
      </c>
      <c r="AC87" s="62">
        <f>IF(AB87=AB86,AC86,AC86+1)</f>
        <v>1</v>
      </c>
      <c r="AD87" s="62">
        <f>LARGE(R$87:R$102,$W87)</f>
        <v>12</v>
      </c>
      <c r="AE87" s="62">
        <f>IF(AD87=AD86,AE86,AE86+1)</f>
        <v>1</v>
      </c>
      <c r="AF87" s="62" t="e">
        <f>LARGE(#REF!,$W87)</f>
        <v>#REF!</v>
      </c>
      <c r="AG87" s="62" t="e">
        <f>IF(AF87=AF86,AG86,AG86+1)</f>
        <v>#REF!</v>
      </c>
      <c r="AH87" s="62">
        <f>LARGE(T$87:T$102,$W87)</f>
        <v>46.501000000000005</v>
      </c>
      <c r="AI87" s="62">
        <f>IF(AH87=AH86,AI86,AI86+1)</f>
        <v>1</v>
      </c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ID87" s="1"/>
      <c r="IE87" s="10"/>
      <c r="IF87" s="10"/>
      <c r="IG87" s="10"/>
    </row>
    <row r="88" spans="1:241" ht="18">
      <c r="A88" s="196">
        <v>64</v>
      </c>
      <c r="B88" s="188" t="s">
        <v>267</v>
      </c>
      <c r="C88" s="197" t="s">
        <v>220</v>
      </c>
      <c r="D88" s="105">
        <v>13.5</v>
      </c>
      <c r="E88" s="15">
        <v>1.433</v>
      </c>
      <c r="F88" s="5">
        <f aca="true" t="shared" si="93" ref="F88:F102">D88-E88</f>
        <v>12.067</v>
      </c>
      <c r="G88" s="29">
        <f t="shared" si="84"/>
        <v>10</v>
      </c>
      <c r="H88" s="105">
        <v>13.5</v>
      </c>
      <c r="I88" s="15">
        <v>1.966</v>
      </c>
      <c r="J88" s="5">
        <f t="shared" si="85"/>
        <v>11.534</v>
      </c>
      <c r="K88" s="29">
        <f t="shared" si="86"/>
        <v>5</v>
      </c>
      <c r="L88" s="105">
        <v>13.5</v>
      </c>
      <c r="M88" s="15">
        <v>2.966</v>
      </c>
      <c r="N88" s="5">
        <f t="shared" si="87"/>
        <v>10.533999999999999</v>
      </c>
      <c r="O88" s="29">
        <f t="shared" si="88"/>
        <v>4</v>
      </c>
      <c r="P88" s="105">
        <v>13.5</v>
      </c>
      <c r="Q88" s="15">
        <v>2.2</v>
      </c>
      <c r="R88" s="5">
        <f t="shared" si="89"/>
        <v>11.3</v>
      </c>
      <c r="S88" s="29">
        <f t="shared" si="90"/>
        <v>7</v>
      </c>
      <c r="T88" s="39">
        <f t="shared" si="91"/>
        <v>45.435</v>
      </c>
      <c r="U88" s="29">
        <f t="shared" si="92"/>
        <v>5</v>
      </c>
      <c r="W88" s="62">
        <v>2</v>
      </c>
      <c r="X88" s="62">
        <f aca="true" t="shared" si="94" ref="X88:X102">LARGE(F$87:F$102,$W88)</f>
        <v>12.634</v>
      </c>
      <c r="Y88" s="62">
        <f aca="true" t="shared" si="95" ref="Y88:Y102">IF(X88=X87,Y87,Y87+1)</f>
        <v>1</v>
      </c>
      <c r="Z88" s="62">
        <f aca="true" t="shared" si="96" ref="Z88:Z102">LARGE(J$87:J$102,$W88)</f>
        <v>11.734</v>
      </c>
      <c r="AA88" s="62">
        <f aca="true" t="shared" si="97" ref="AA88:AA102">IF(Z88=Z87,AA87,AA87+1)</f>
        <v>2</v>
      </c>
      <c r="AB88" s="62">
        <f aca="true" t="shared" si="98" ref="AB88:AB102">LARGE(N$87:N$102,$W88)</f>
        <v>10.734</v>
      </c>
      <c r="AC88" s="62">
        <f aca="true" t="shared" si="99" ref="AC88:AC102">IF(AB88=AB87,AC87,AC87+1)</f>
        <v>2</v>
      </c>
      <c r="AD88" s="62">
        <f aca="true" t="shared" si="100" ref="AD88:AD102">LARGE(R$87:R$102,$W88)</f>
        <v>11.8</v>
      </c>
      <c r="AE88" s="62">
        <f aca="true" t="shared" si="101" ref="AE88:AE102">IF(AD88=AD87,AE87,AE87+1)</f>
        <v>2</v>
      </c>
      <c r="AF88" s="62" t="e">
        <f>LARGE(#REF!,$W88)</f>
        <v>#REF!</v>
      </c>
      <c r="AG88" s="62" t="e">
        <f aca="true" t="shared" si="102" ref="AG88:AG102">IF(AF88=AF87,AG87,AG87+1)</f>
        <v>#REF!</v>
      </c>
      <c r="AH88" s="62">
        <f aca="true" t="shared" si="103" ref="AH88:AH102">LARGE(T$87:T$102,$W88)</f>
        <v>46.201</v>
      </c>
      <c r="AI88" s="62">
        <f aca="true" t="shared" si="104" ref="AI88:AI102">IF(AH88=AH87,AI87,AI87+1)</f>
        <v>2</v>
      </c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ID88" s="1"/>
      <c r="IE88" s="10"/>
      <c r="IF88" s="10"/>
      <c r="IG88" s="10"/>
    </row>
    <row r="89" spans="1:241" ht="18">
      <c r="A89" s="196">
        <v>65</v>
      </c>
      <c r="B89" s="188" t="s">
        <v>268</v>
      </c>
      <c r="C89" s="197" t="s">
        <v>220</v>
      </c>
      <c r="D89" s="105">
        <v>13.5</v>
      </c>
      <c r="E89" s="15">
        <v>1.166</v>
      </c>
      <c r="F89" s="5">
        <f t="shared" si="93"/>
        <v>12.334</v>
      </c>
      <c r="G89" s="29">
        <f t="shared" si="84"/>
        <v>5</v>
      </c>
      <c r="H89" s="105">
        <v>13.5</v>
      </c>
      <c r="I89" s="15">
        <v>1.933</v>
      </c>
      <c r="J89" s="5">
        <f t="shared" si="85"/>
        <v>11.567</v>
      </c>
      <c r="K89" s="29">
        <f t="shared" si="86"/>
        <v>4</v>
      </c>
      <c r="L89" s="105">
        <v>13.5</v>
      </c>
      <c r="M89" s="15">
        <v>2.9</v>
      </c>
      <c r="N89" s="5">
        <f t="shared" si="87"/>
        <v>10.6</v>
      </c>
      <c r="O89" s="29">
        <f t="shared" si="88"/>
        <v>3</v>
      </c>
      <c r="P89" s="105">
        <v>13.5</v>
      </c>
      <c r="Q89" s="15">
        <v>2.15</v>
      </c>
      <c r="R89" s="5">
        <v>11.35</v>
      </c>
      <c r="S89" s="29">
        <f t="shared" si="90"/>
        <v>6</v>
      </c>
      <c r="T89" s="39">
        <f t="shared" si="91"/>
        <v>45.851</v>
      </c>
      <c r="U89" s="29">
        <f t="shared" si="92"/>
        <v>3</v>
      </c>
      <c r="W89" s="62">
        <v>3</v>
      </c>
      <c r="X89" s="62">
        <f t="shared" si="94"/>
        <v>12.567</v>
      </c>
      <c r="Y89" s="62">
        <f t="shared" si="95"/>
        <v>2</v>
      </c>
      <c r="Z89" s="62">
        <f t="shared" si="96"/>
        <v>11.7</v>
      </c>
      <c r="AA89" s="62">
        <f t="shared" si="97"/>
        <v>3</v>
      </c>
      <c r="AB89" s="62">
        <f t="shared" si="98"/>
        <v>10.6</v>
      </c>
      <c r="AC89" s="62">
        <f t="shared" si="99"/>
        <v>3</v>
      </c>
      <c r="AD89" s="62">
        <f t="shared" si="100"/>
        <v>11.75</v>
      </c>
      <c r="AE89" s="62">
        <f t="shared" si="101"/>
        <v>3</v>
      </c>
      <c r="AF89" s="62" t="e">
        <f>LARGE(#REF!,$W89)</f>
        <v>#REF!</v>
      </c>
      <c r="AG89" s="62" t="e">
        <f t="shared" si="102"/>
        <v>#REF!</v>
      </c>
      <c r="AH89" s="62">
        <f t="shared" si="103"/>
        <v>45.851</v>
      </c>
      <c r="AI89" s="62">
        <f t="shared" si="104"/>
        <v>3</v>
      </c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ID89" s="1"/>
      <c r="IE89" s="10"/>
      <c r="IF89" s="10"/>
      <c r="IG89" s="10"/>
    </row>
    <row r="90" spans="1:241" ht="18">
      <c r="A90" s="196">
        <v>66</v>
      </c>
      <c r="B90" s="188" t="s">
        <v>269</v>
      </c>
      <c r="C90" s="197" t="s">
        <v>220</v>
      </c>
      <c r="D90" s="105">
        <v>13.5</v>
      </c>
      <c r="E90" s="15">
        <v>0.866</v>
      </c>
      <c r="F90" s="5">
        <f t="shared" si="93"/>
        <v>12.634</v>
      </c>
      <c r="G90" s="29">
        <f t="shared" si="84"/>
        <v>1</v>
      </c>
      <c r="H90" s="105">
        <v>13.5</v>
      </c>
      <c r="I90" s="15">
        <v>1.8</v>
      </c>
      <c r="J90" s="5">
        <f t="shared" si="85"/>
        <v>11.7</v>
      </c>
      <c r="K90" s="29">
        <f t="shared" si="86"/>
        <v>3</v>
      </c>
      <c r="L90" s="105">
        <v>13.5</v>
      </c>
      <c r="M90" s="15">
        <v>5.666</v>
      </c>
      <c r="N90" s="5">
        <f t="shared" si="87"/>
        <v>7.834</v>
      </c>
      <c r="O90" s="29">
        <f t="shared" si="88"/>
        <v>13</v>
      </c>
      <c r="P90" s="105">
        <v>13</v>
      </c>
      <c r="Q90" s="15">
        <v>2.45</v>
      </c>
      <c r="R90" s="5">
        <f t="shared" si="89"/>
        <v>10.55</v>
      </c>
      <c r="S90" s="29">
        <f t="shared" si="90"/>
        <v>9</v>
      </c>
      <c r="T90" s="39">
        <f t="shared" si="91"/>
        <v>42.718</v>
      </c>
      <c r="U90" s="29">
        <f t="shared" si="92"/>
        <v>11</v>
      </c>
      <c r="W90" s="62">
        <v>4</v>
      </c>
      <c r="X90" s="62">
        <f t="shared" si="94"/>
        <v>12.5</v>
      </c>
      <c r="Y90" s="62">
        <f t="shared" si="95"/>
        <v>3</v>
      </c>
      <c r="Z90" s="62">
        <f t="shared" si="96"/>
        <v>11.567</v>
      </c>
      <c r="AA90" s="62">
        <f t="shared" si="97"/>
        <v>4</v>
      </c>
      <c r="AB90" s="62">
        <f t="shared" si="98"/>
        <v>10.533999999999999</v>
      </c>
      <c r="AC90" s="62">
        <f t="shared" si="99"/>
        <v>4</v>
      </c>
      <c r="AD90" s="62">
        <f t="shared" si="100"/>
        <v>11.6</v>
      </c>
      <c r="AE90" s="62">
        <f t="shared" si="101"/>
        <v>4</v>
      </c>
      <c r="AF90" s="62" t="e">
        <f>LARGE(#REF!,$W90)</f>
        <v>#REF!</v>
      </c>
      <c r="AG90" s="62" t="e">
        <f t="shared" si="102"/>
        <v>#REF!</v>
      </c>
      <c r="AH90" s="62">
        <f t="shared" si="103"/>
        <v>45.784</v>
      </c>
      <c r="AI90" s="62">
        <f t="shared" si="104"/>
        <v>4</v>
      </c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ID90" s="1"/>
      <c r="IE90" s="10"/>
      <c r="IF90" s="10"/>
      <c r="IG90" s="10"/>
    </row>
    <row r="91" spans="1:241" ht="18">
      <c r="A91" s="196">
        <v>75</v>
      </c>
      <c r="B91" s="189" t="s">
        <v>275</v>
      </c>
      <c r="C91" s="191" t="s">
        <v>276</v>
      </c>
      <c r="D91" s="105">
        <v>13.5</v>
      </c>
      <c r="E91" s="15">
        <v>1.1</v>
      </c>
      <c r="F91" s="5">
        <f t="shared" si="93"/>
        <v>12.4</v>
      </c>
      <c r="G91" s="29">
        <f t="shared" si="84"/>
        <v>4</v>
      </c>
      <c r="H91" s="105">
        <v>13.5</v>
      </c>
      <c r="I91" s="15">
        <v>2.633</v>
      </c>
      <c r="J91" s="5">
        <f t="shared" si="85"/>
        <v>10.867</v>
      </c>
      <c r="K91" s="29">
        <f t="shared" si="86"/>
        <v>9</v>
      </c>
      <c r="L91" s="105">
        <v>13.5</v>
      </c>
      <c r="M91" s="15">
        <v>4.2</v>
      </c>
      <c r="N91" s="5">
        <f t="shared" si="87"/>
        <v>9.3</v>
      </c>
      <c r="O91" s="29">
        <f t="shared" si="88"/>
        <v>9</v>
      </c>
      <c r="P91" s="105">
        <v>13.5</v>
      </c>
      <c r="Q91" s="15">
        <v>2.4</v>
      </c>
      <c r="R91" s="5">
        <f t="shared" si="89"/>
        <v>11.1</v>
      </c>
      <c r="S91" s="29">
        <f t="shared" si="90"/>
        <v>8</v>
      </c>
      <c r="T91" s="39">
        <f t="shared" si="91"/>
        <v>43.66700000000001</v>
      </c>
      <c r="U91" s="29">
        <f t="shared" si="92"/>
        <v>10</v>
      </c>
      <c r="W91" s="62">
        <v>5</v>
      </c>
      <c r="X91" s="62">
        <f t="shared" si="94"/>
        <v>12.4</v>
      </c>
      <c r="Y91" s="62">
        <f t="shared" si="95"/>
        <v>4</v>
      </c>
      <c r="Z91" s="62">
        <f t="shared" si="96"/>
        <v>11.534</v>
      </c>
      <c r="AA91" s="62">
        <f t="shared" si="97"/>
        <v>5</v>
      </c>
      <c r="AB91" s="62">
        <f t="shared" si="98"/>
        <v>10.367</v>
      </c>
      <c r="AC91" s="62">
        <f t="shared" si="99"/>
        <v>5</v>
      </c>
      <c r="AD91" s="62">
        <f t="shared" si="100"/>
        <v>11.5</v>
      </c>
      <c r="AE91" s="62">
        <f t="shared" si="101"/>
        <v>5</v>
      </c>
      <c r="AF91" s="62" t="e">
        <f>LARGE(#REF!,$W91)</f>
        <v>#REF!</v>
      </c>
      <c r="AG91" s="62" t="e">
        <f t="shared" si="102"/>
        <v>#REF!</v>
      </c>
      <c r="AH91" s="62">
        <f t="shared" si="103"/>
        <v>45.435</v>
      </c>
      <c r="AI91" s="62">
        <f t="shared" si="104"/>
        <v>5</v>
      </c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ID91" s="1"/>
      <c r="IE91" s="10"/>
      <c r="IF91" s="10"/>
      <c r="IG91" s="10"/>
    </row>
    <row r="92" spans="1:241" ht="18" hidden="1">
      <c r="A92" s="196"/>
      <c r="B92" s="188"/>
      <c r="C92" s="197"/>
      <c r="D92" s="105">
        <v>0</v>
      </c>
      <c r="E92" s="15">
        <v>0</v>
      </c>
      <c r="F92" s="5">
        <f t="shared" si="93"/>
        <v>0</v>
      </c>
      <c r="G92" s="29">
        <f t="shared" si="84"/>
        <v>13</v>
      </c>
      <c r="H92" s="105">
        <v>0</v>
      </c>
      <c r="I92" s="15">
        <v>0</v>
      </c>
      <c r="J92" s="5">
        <f t="shared" si="85"/>
        <v>0</v>
      </c>
      <c r="K92" s="29">
        <f t="shared" si="86"/>
        <v>14</v>
      </c>
      <c r="L92" s="105">
        <v>0</v>
      </c>
      <c r="M92" s="15">
        <v>0</v>
      </c>
      <c r="N92" s="5">
        <f t="shared" si="87"/>
        <v>0</v>
      </c>
      <c r="O92" s="29">
        <f t="shared" si="88"/>
        <v>15</v>
      </c>
      <c r="P92" s="105">
        <v>0</v>
      </c>
      <c r="Q92" s="15">
        <v>0</v>
      </c>
      <c r="R92" s="5">
        <f t="shared" si="89"/>
        <v>0</v>
      </c>
      <c r="S92" s="29">
        <f t="shared" si="90"/>
        <v>13</v>
      </c>
      <c r="T92" s="39">
        <f t="shared" si="91"/>
        <v>0</v>
      </c>
      <c r="U92" s="29">
        <f t="shared" si="92"/>
        <v>15</v>
      </c>
      <c r="W92" s="62">
        <v>6</v>
      </c>
      <c r="X92" s="62">
        <f t="shared" si="94"/>
        <v>12.334</v>
      </c>
      <c r="Y92" s="62">
        <f t="shared" si="95"/>
        <v>5</v>
      </c>
      <c r="Z92" s="62">
        <f t="shared" si="96"/>
        <v>11.3</v>
      </c>
      <c r="AA92" s="62">
        <f t="shared" si="97"/>
        <v>6</v>
      </c>
      <c r="AB92" s="62">
        <f t="shared" si="98"/>
        <v>10.267</v>
      </c>
      <c r="AC92" s="62">
        <f t="shared" si="99"/>
        <v>6</v>
      </c>
      <c r="AD92" s="62">
        <f t="shared" si="100"/>
        <v>11.5</v>
      </c>
      <c r="AE92" s="62">
        <f t="shared" si="101"/>
        <v>5</v>
      </c>
      <c r="AF92" s="62" t="e">
        <f>LARGE(#REF!,$W92)</f>
        <v>#REF!</v>
      </c>
      <c r="AG92" s="62" t="e">
        <f t="shared" si="102"/>
        <v>#REF!</v>
      </c>
      <c r="AH92" s="62">
        <f t="shared" si="103"/>
        <v>45.218</v>
      </c>
      <c r="AI92" s="62">
        <f t="shared" si="104"/>
        <v>6</v>
      </c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ID92" s="1"/>
      <c r="IE92" s="10"/>
      <c r="IF92" s="10"/>
      <c r="IG92" s="10"/>
    </row>
    <row r="93" spans="1:241" ht="18">
      <c r="A93" s="196">
        <v>77</v>
      </c>
      <c r="B93" s="188" t="s">
        <v>278</v>
      </c>
      <c r="C93" s="197" t="s">
        <v>279</v>
      </c>
      <c r="D93" s="105">
        <v>13.5</v>
      </c>
      <c r="E93" s="15">
        <v>1.366</v>
      </c>
      <c r="F93" s="5">
        <f t="shared" si="93"/>
        <v>12.134</v>
      </c>
      <c r="G93" s="29">
        <f t="shared" si="84"/>
        <v>8</v>
      </c>
      <c r="H93" s="105">
        <v>13</v>
      </c>
      <c r="I93" s="15">
        <v>3.066</v>
      </c>
      <c r="J93" s="5">
        <f t="shared" si="85"/>
        <v>9.934000000000001</v>
      </c>
      <c r="K93" s="29">
        <f t="shared" si="86"/>
        <v>11</v>
      </c>
      <c r="L93" s="105">
        <v>13</v>
      </c>
      <c r="M93" s="15">
        <v>3.766</v>
      </c>
      <c r="N93" s="5">
        <f t="shared" si="87"/>
        <v>9.234</v>
      </c>
      <c r="O93" s="29">
        <f t="shared" si="88"/>
        <v>10</v>
      </c>
      <c r="P93" s="105">
        <v>11</v>
      </c>
      <c r="Q93" s="15">
        <v>2.75</v>
      </c>
      <c r="R93" s="5">
        <f t="shared" si="89"/>
        <v>8.25</v>
      </c>
      <c r="S93" s="29">
        <f t="shared" si="90"/>
        <v>12</v>
      </c>
      <c r="T93" s="39">
        <f t="shared" si="91"/>
        <v>39.552</v>
      </c>
      <c r="U93" s="29">
        <f t="shared" si="92"/>
        <v>13</v>
      </c>
      <c r="W93" s="62">
        <v>7</v>
      </c>
      <c r="X93" s="62">
        <f t="shared" si="94"/>
        <v>12.234</v>
      </c>
      <c r="Y93" s="62">
        <f t="shared" si="95"/>
        <v>6</v>
      </c>
      <c r="Z93" s="62">
        <f t="shared" si="96"/>
        <v>11.2</v>
      </c>
      <c r="AA93" s="62">
        <f t="shared" si="97"/>
        <v>7</v>
      </c>
      <c r="AB93" s="62">
        <f t="shared" si="98"/>
        <v>10.033999999999999</v>
      </c>
      <c r="AC93" s="62">
        <f t="shared" si="99"/>
        <v>7</v>
      </c>
      <c r="AD93" s="62">
        <f t="shared" si="100"/>
        <v>11.35</v>
      </c>
      <c r="AE93" s="62">
        <f t="shared" si="101"/>
        <v>6</v>
      </c>
      <c r="AF93" s="62" t="e">
        <f>LARGE(#REF!,$W93)</f>
        <v>#REF!</v>
      </c>
      <c r="AG93" s="62" t="e">
        <f t="shared" si="102"/>
        <v>#REF!</v>
      </c>
      <c r="AH93" s="62">
        <f t="shared" si="103"/>
        <v>45.001000000000005</v>
      </c>
      <c r="AI93" s="62">
        <f t="shared" si="104"/>
        <v>7</v>
      </c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ID93" s="1"/>
      <c r="IE93" s="10"/>
      <c r="IF93" s="10"/>
      <c r="IG93" s="10"/>
    </row>
    <row r="94" spans="1:241" ht="18">
      <c r="A94" s="196"/>
      <c r="B94" s="188"/>
      <c r="C94" s="197"/>
      <c r="D94" s="105">
        <v>0</v>
      </c>
      <c r="E94" s="15">
        <v>0</v>
      </c>
      <c r="F94" s="5">
        <f t="shared" si="93"/>
        <v>0</v>
      </c>
      <c r="G94" s="29">
        <f t="shared" si="84"/>
        <v>13</v>
      </c>
      <c r="H94" s="105">
        <v>0</v>
      </c>
      <c r="I94" s="15">
        <v>0</v>
      </c>
      <c r="J94" s="5">
        <f t="shared" si="85"/>
        <v>0</v>
      </c>
      <c r="K94" s="29">
        <f t="shared" si="86"/>
        <v>14</v>
      </c>
      <c r="L94" s="105">
        <v>0</v>
      </c>
      <c r="M94" s="15">
        <v>0</v>
      </c>
      <c r="N94" s="5">
        <f t="shared" si="87"/>
        <v>0</v>
      </c>
      <c r="O94" s="29">
        <f t="shared" si="88"/>
        <v>15</v>
      </c>
      <c r="P94" s="105">
        <v>0</v>
      </c>
      <c r="Q94" s="15">
        <v>0</v>
      </c>
      <c r="R94" s="5">
        <f t="shared" si="89"/>
        <v>0</v>
      </c>
      <c r="S94" s="29">
        <f t="shared" si="90"/>
        <v>13</v>
      </c>
      <c r="T94" s="39">
        <f t="shared" si="91"/>
        <v>0</v>
      </c>
      <c r="U94" s="29">
        <f t="shared" si="92"/>
        <v>15</v>
      </c>
      <c r="W94" s="62">
        <v>8</v>
      </c>
      <c r="X94" s="62">
        <f t="shared" si="94"/>
        <v>12.167</v>
      </c>
      <c r="Y94" s="62">
        <f t="shared" si="95"/>
        <v>7</v>
      </c>
      <c r="Z94" s="62">
        <f t="shared" si="96"/>
        <v>11.2</v>
      </c>
      <c r="AA94" s="62">
        <f t="shared" si="97"/>
        <v>7</v>
      </c>
      <c r="AB94" s="62">
        <f t="shared" si="98"/>
        <v>9.567</v>
      </c>
      <c r="AC94" s="62">
        <f t="shared" si="99"/>
        <v>8</v>
      </c>
      <c r="AD94" s="62">
        <f t="shared" si="100"/>
        <v>11.35</v>
      </c>
      <c r="AE94" s="62">
        <f t="shared" si="101"/>
        <v>6</v>
      </c>
      <c r="AF94" s="62" t="e">
        <f>LARGE(#REF!,$W94)</f>
        <v>#REF!</v>
      </c>
      <c r="AG94" s="62" t="e">
        <f t="shared" si="102"/>
        <v>#REF!</v>
      </c>
      <c r="AH94" s="62">
        <f t="shared" si="103"/>
        <v>44.968</v>
      </c>
      <c r="AI94" s="62">
        <f t="shared" si="104"/>
        <v>8</v>
      </c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ID94" s="1"/>
      <c r="IE94" s="10"/>
      <c r="IF94" s="10"/>
      <c r="IG94" s="10"/>
    </row>
    <row r="95" spans="1:241" ht="18">
      <c r="A95" s="196">
        <v>67</v>
      </c>
      <c r="B95" s="188" t="s">
        <v>270</v>
      </c>
      <c r="C95" s="197" t="s">
        <v>225</v>
      </c>
      <c r="D95" s="105">
        <v>13.5</v>
      </c>
      <c r="E95" s="15">
        <v>0.866</v>
      </c>
      <c r="F95" s="5">
        <f t="shared" si="93"/>
        <v>12.634</v>
      </c>
      <c r="G95" s="29">
        <f t="shared" si="84"/>
        <v>1</v>
      </c>
      <c r="H95" s="105">
        <v>13.5</v>
      </c>
      <c r="I95" s="15">
        <v>2.3</v>
      </c>
      <c r="J95" s="5">
        <f t="shared" si="85"/>
        <v>11.2</v>
      </c>
      <c r="K95" s="29">
        <f t="shared" si="86"/>
        <v>7</v>
      </c>
      <c r="L95" s="105">
        <v>13.5</v>
      </c>
      <c r="M95" s="15">
        <v>3.133</v>
      </c>
      <c r="N95" s="5">
        <f t="shared" si="87"/>
        <v>10.367</v>
      </c>
      <c r="O95" s="29">
        <f t="shared" si="88"/>
        <v>5</v>
      </c>
      <c r="P95" s="105">
        <v>13.5</v>
      </c>
      <c r="Q95" s="15">
        <v>1.5</v>
      </c>
      <c r="R95" s="5">
        <f t="shared" si="89"/>
        <v>12</v>
      </c>
      <c r="S95" s="29">
        <f t="shared" si="90"/>
        <v>1</v>
      </c>
      <c r="T95" s="39">
        <f t="shared" si="91"/>
        <v>46.201</v>
      </c>
      <c r="U95" s="29">
        <f t="shared" si="92"/>
        <v>2</v>
      </c>
      <c r="W95" s="62">
        <v>9</v>
      </c>
      <c r="X95" s="62">
        <f t="shared" si="94"/>
        <v>12.134</v>
      </c>
      <c r="Y95" s="62">
        <f t="shared" si="95"/>
        <v>8</v>
      </c>
      <c r="Z95" s="62">
        <f t="shared" si="96"/>
        <v>11.134</v>
      </c>
      <c r="AA95" s="62">
        <f t="shared" si="97"/>
        <v>8</v>
      </c>
      <c r="AB95" s="62">
        <f t="shared" si="98"/>
        <v>9.3</v>
      </c>
      <c r="AC95" s="62">
        <f t="shared" si="99"/>
        <v>9</v>
      </c>
      <c r="AD95" s="62">
        <f t="shared" si="100"/>
        <v>11.3</v>
      </c>
      <c r="AE95" s="62">
        <f t="shared" si="101"/>
        <v>7</v>
      </c>
      <c r="AF95" s="62" t="e">
        <f>LARGE(#REF!,$W95)</f>
        <v>#REF!</v>
      </c>
      <c r="AG95" s="62" t="e">
        <f t="shared" si="102"/>
        <v>#REF!</v>
      </c>
      <c r="AH95" s="62">
        <f t="shared" si="103"/>
        <v>44.068000000000005</v>
      </c>
      <c r="AI95" s="62">
        <f t="shared" si="104"/>
        <v>9</v>
      </c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ID95" s="1"/>
      <c r="IE95" s="10"/>
      <c r="IF95" s="10"/>
      <c r="IG95" s="10"/>
    </row>
    <row r="96" spans="1:241" ht="18">
      <c r="A96" s="196">
        <v>68</v>
      </c>
      <c r="B96" s="188" t="s">
        <v>271</v>
      </c>
      <c r="C96" s="197" t="s">
        <v>225</v>
      </c>
      <c r="D96" s="105">
        <v>13.5</v>
      </c>
      <c r="E96" s="15">
        <v>1.266</v>
      </c>
      <c r="F96" s="5">
        <f t="shared" si="93"/>
        <v>12.234</v>
      </c>
      <c r="G96" s="29">
        <f t="shared" si="84"/>
        <v>6</v>
      </c>
      <c r="H96" s="105">
        <v>13</v>
      </c>
      <c r="I96" s="15">
        <v>2.333</v>
      </c>
      <c r="J96" s="5">
        <f t="shared" si="85"/>
        <v>10.667</v>
      </c>
      <c r="K96" s="29">
        <f t="shared" si="86"/>
        <v>10</v>
      </c>
      <c r="L96" s="105">
        <v>13.5</v>
      </c>
      <c r="M96" s="15">
        <v>3.933</v>
      </c>
      <c r="N96" s="5">
        <f t="shared" si="87"/>
        <v>9.567</v>
      </c>
      <c r="O96" s="29">
        <f t="shared" si="88"/>
        <v>8</v>
      </c>
      <c r="P96" s="105">
        <v>13.5</v>
      </c>
      <c r="Q96" s="15">
        <v>1.9</v>
      </c>
      <c r="R96" s="5">
        <f t="shared" si="89"/>
        <v>11.6</v>
      </c>
      <c r="S96" s="29">
        <f t="shared" si="90"/>
        <v>4</v>
      </c>
      <c r="T96" s="39">
        <f t="shared" si="91"/>
        <v>44.068000000000005</v>
      </c>
      <c r="U96" s="29">
        <f t="shared" si="92"/>
        <v>9</v>
      </c>
      <c r="W96" s="62">
        <v>10</v>
      </c>
      <c r="X96" s="62">
        <f t="shared" si="94"/>
        <v>12.134</v>
      </c>
      <c r="Y96" s="62">
        <f t="shared" si="95"/>
        <v>8</v>
      </c>
      <c r="Z96" s="62">
        <f t="shared" si="96"/>
        <v>10.867</v>
      </c>
      <c r="AA96" s="62">
        <f t="shared" si="97"/>
        <v>9</v>
      </c>
      <c r="AB96" s="62">
        <f t="shared" si="98"/>
        <v>9.234</v>
      </c>
      <c r="AC96" s="62">
        <f t="shared" si="99"/>
        <v>10</v>
      </c>
      <c r="AD96" s="62">
        <f t="shared" si="100"/>
        <v>11.1</v>
      </c>
      <c r="AE96" s="62">
        <f t="shared" si="101"/>
        <v>8</v>
      </c>
      <c r="AF96" s="62" t="e">
        <f>LARGE(#REF!,$W96)</f>
        <v>#REF!</v>
      </c>
      <c r="AG96" s="62" t="e">
        <f t="shared" si="102"/>
        <v>#REF!</v>
      </c>
      <c r="AH96" s="62">
        <f t="shared" si="103"/>
        <v>43.66700000000001</v>
      </c>
      <c r="AI96" s="62">
        <f t="shared" si="104"/>
        <v>10</v>
      </c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ID96" s="1"/>
      <c r="IE96" s="10"/>
      <c r="IF96" s="10"/>
      <c r="IG96" s="10"/>
    </row>
    <row r="97" spans="1:241" ht="18">
      <c r="A97" s="196">
        <v>69</v>
      </c>
      <c r="B97" s="188" t="s">
        <v>272</v>
      </c>
      <c r="C97" s="197" t="s">
        <v>225</v>
      </c>
      <c r="D97" s="113">
        <v>13.5</v>
      </c>
      <c r="E97" s="74">
        <v>1</v>
      </c>
      <c r="F97" s="5">
        <f t="shared" si="93"/>
        <v>12.5</v>
      </c>
      <c r="G97" s="29">
        <f t="shared" si="84"/>
        <v>3</v>
      </c>
      <c r="H97" s="113">
        <v>13.5</v>
      </c>
      <c r="I97" s="74">
        <v>2.3</v>
      </c>
      <c r="J97" s="5">
        <f t="shared" si="85"/>
        <v>11.2</v>
      </c>
      <c r="K97" s="29">
        <f t="shared" si="86"/>
        <v>7</v>
      </c>
      <c r="L97" s="113">
        <v>13.5</v>
      </c>
      <c r="M97" s="74">
        <v>2.766</v>
      </c>
      <c r="N97" s="5">
        <f t="shared" si="87"/>
        <v>10.734</v>
      </c>
      <c r="O97" s="29">
        <f t="shared" si="88"/>
        <v>2</v>
      </c>
      <c r="P97" s="113">
        <v>13.5</v>
      </c>
      <c r="Q97" s="74">
        <v>2.15</v>
      </c>
      <c r="R97" s="5">
        <v>11.35</v>
      </c>
      <c r="S97" s="29">
        <f t="shared" si="90"/>
        <v>6</v>
      </c>
      <c r="T97" s="39">
        <f t="shared" si="91"/>
        <v>45.784</v>
      </c>
      <c r="U97" s="29">
        <f t="shared" si="92"/>
        <v>4</v>
      </c>
      <c r="W97" s="62">
        <v>11</v>
      </c>
      <c r="X97" s="62">
        <f t="shared" si="94"/>
        <v>12.1</v>
      </c>
      <c r="Y97" s="62">
        <f t="shared" si="95"/>
        <v>9</v>
      </c>
      <c r="Z97" s="62">
        <f t="shared" si="96"/>
        <v>10.667</v>
      </c>
      <c r="AA97" s="62">
        <f t="shared" si="97"/>
        <v>10</v>
      </c>
      <c r="AB97" s="62">
        <f t="shared" si="98"/>
        <v>9.167</v>
      </c>
      <c r="AC97" s="62">
        <f t="shared" si="99"/>
        <v>11</v>
      </c>
      <c r="AD97" s="62">
        <f t="shared" si="100"/>
        <v>10.55</v>
      </c>
      <c r="AE97" s="62">
        <f t="shared" si="101"/>
        <v>9</v>
      </c>
      <c r="AF97" s="62" t="e">
        <f>LARGE(#REF!,$W97)</f>
        <v>#REF!</v>
      </c>
      <c r="AG97" s="62" t="e">
        <f t="shared" si="102"/>
        <v>#REF!</v>
      </c>
      <c r="AH97" s="62">
        <f t="shared" si="103"/>
        <v>42.718</v>
      </c>
      <c r="AI97" s="62">
        <f t="shared" si="104"/>
        <v>11</v>
      </c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ID97" s="1"/>
      <c r="IE97" s="10"/>
      <c r="IF97" s="10"/>
      <c r="IG97" s="10"/>
    </row>
    <row r="98" spans="1:241" ht="18">
      <c r="A98" s="196">
        <v>70</v>
      </c>
      <c r="B98" s="188" t="s">
        <v>128</v>
      </c>
      <c r="C98" s="197" t="s">
        <v>225</v>
      </c>
      <c r="D98" s="113">
        <v>13.5</v>
      </c>
      <c r="E98" s="74">
        <v>1.333</v>
      </c>
      <c r="F98" s="75">
        <f t="shared" si="93"/>
        <v>12.167</v>
      </c>
      <c r="G98" s="29">
        <f t="shared" si="84"/>
        <v>7</v>
      </c>
      <c r="H98" s="113">
        <v>13</v>
      </c>
      <c r="I98" s="74">
        <v>3.533</v>
      </c>
      <c r="J98" s="5">
        <f t="shared" si="85"/>
        <v>9.467</v>
      </c>
      <c r="K98" s="29">
        <f t="shared" si="86"/>
        <v>13</v>
      </c>
      <c r="L98" s="113">
        <v>13</v>
      </c>
      <c r="M98" s="74">
        <v>5.066</v>
      </c>
      <c r="N98" s="5">
        <f t="shared" si="87"/>
        <v>7.934</v>
      </c>
      <c r="O98" s="29">
        <f t="shared" si="88"/>
        <v>12</v>
      </c>
      <c r="P98" s="113">
        <v>13</v>
      </c>
      <c r="Q98" s="74">
        <v>2.9</v>
      </c>
      <c r="R98" s="5">
        <f t="shared" si="89"/>
        <v>10.1</v>
      </c>
      <c r="S98" s="29">
        <f t="shared" si="90"/>
        <v>11</v>
      </c>
      <c r="T98" s="39">
        <f t="shared" si="91"/>
        <v>39.668</v>
      </c>
      <c r="U98" s="29">
        <f t="shared" si="92"/>
        <v>12</v>
      </c>
      <c r="W98" s="62">
        <v>12</v>
      </c>
      <c r="X98" s="62">
        <f t="shared" si="94"/>
        <v>12.067</v>
      </c>
      <c r="Y98" s="62">
        <f t="shared" si="95"/>
        <v>10</v>
      </c>
      <c r="Z98" s="62">
        <f t="shared" si="96"/>
        <v>9.934000000000001</v>
      </c>
      <c r="AA98" s="62">
        <f t="shared" si="97"/>
        <v>11</v>
      </c>
      <c r="AB98" s="62">
        <f t="shared" si="98"/>
        <v>7.934</v>
      </c>
      <c r="AC98" s="62">
        <f t="shared" si="99"/>
        <v>12</v>
      </c>
      <c r="AD98" s="62">
        <f t="shared" si="100"/>
        <v>10.5</v>
      </c>
      <c r="AE98" s="62">
        <f t="shared" si="101"/>
        <v>10</v>
      </c>
      <c r="AF98" s="62" t="e">
        <f>LARGE(#REF!,$W98)</f>
        <v>#REF!</v>
      </c>
      <c r="AG98" s="62" t="e">
        <f t="shared" si="102"/>
        <v>#REF!</v>
      </c>
      <c r="AH98" s="62">
        <f t="shared" si="103"/>
        <v>39.668</v>
      </c>
      <c r="AI98" s="62">
        <f t="shared" si="104"/>
        <v>12</v>
      </c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ID98" s="1"/>
      <c r="IE98" s="10"/>
      <c r="IF98" s="10"/>
      <c r="IG98" s="10"/>
    </row>
    <row r="99" spans="1:241" ht="18">
      <c r="A99" s="196">
        <v>71</v>
      </c>
      <c r="B99" s="188" t="s">
        <v>102</v>
      </c>
      <c r="C99" s="197" t="s">
        <v>209</v>
      </c>
      <c r="D99" s="113">
        <v>13.5</v>
      </c>
      <c r="E99" s="74">
        <v>0.933</v>
      </c>
      <c r="F99" s="75">
        <f t="shared" si="93"/>
        <v>12.567</v>
      </c>
      <c r="G99" s="29">
        <f t="shared" si="84"/>
        <v>2</v>
      </c>
      <c r="H99" s="113">
        <v>13.5</v>
      </c>
      <c r="I99" s="74">
        <v>1.766</v>
      </c>
      <c r="J99" s="5">
        <f t="shared" si="85"/>
        <v>11.734</v>
      </c>
      <c r="K99" s="29">
        <f t="shared" si="86"/>
        <v>2</v>
      </c>
      <c r="L99" s="113">
        <v>13.5</v>
      </c>
      <c r="M99" s="74">
        <v>4.333</v>
      </c>
      <c r="N99" s="5">
        <f t="shared" si="87"/>
        <v>9.167</v>
      </c>
      <c r="O99" s="29">
        <f t="shared" si="88"/>
        <v>11</v>
      </c>
      <c r="P99" s="113">
        <v>13.5</v>
      </c>
      <c r="Q99" s="74">
        <v>2</v>
      </c>
      <c r="R99" s="5">
        <f t="shared" si="89"/>
        <v>11.5</v>
      </c>
      <c r="S99" s="29">
        <f t="shared" si="90"/>
        <v>5</v>
      </c>
      <c r="T99" s="39">
        <f t="shared" si="91"/>
        <v>44.968</v>
      </c>
      <c r="U99" s="29">
        <f t="shared" si="92"/>
        <v>8</v>
      </c>
      <c r="W99" s="62">
        <v>13</v>
      </c>
      <c r="X99" s="62">
        <f t="shared" si="94"/>
        <v>11.934</v>
      </c>
      <c r="Y99" s="62">
        <f t="shared" si="95"/>
        <v>11</v>
      </c>
      <c r="Z99" s="62">
        <f t="shared" si="96"/>
        <v>9.634</v>
      </c>
      <c r="AA99" s="62">
        <f t="shared" si="97"/>
        <v>12</v>
      </c>
      <c r="AB99" s="62">
        <f t="shared" si="98"/>
        <v>7.834</v>
      </c>
      <c r="AC99" s="62">
        <f t="shared" si="99"/>
        <v>13</v>
      </c>
      <c r="AD99" s="62">
        <f t="shared" si="100"/>
        <v>10.1</v>
      </c>
      <c r="AE99" s="62">
        <f t="shared" si="101"/>
        <v>11</v>
      </c>
      <c r="AF99" s="62" t="e">
        <f>LARGE(#REF!,$W99)</f>
        <v>#REF!</v>
      </c>
      <c r="AG99" s="62" t="e">
        <f t="shared" si="102"/>
        <v>#REF!</v>
      </c>
      <c r="AH99" s="62">
        <f t="shared" si="103"/>
        <v>39.552</v>
      </c>
      <c r="AI99" s="62">
        <f t="shared" si="104"/>
        <v>13</v>
      </c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ID99" s="1"/>
      <c r="IE99" s="10"/>
      <c r="IF99" s="10"/>
      <c r="IG99" s="10"/>
    </row>
    <row r="100" spans="1:241" ht="18">
      <c r="A100" s="196">
        <v>72</v>
      </c>
      <c r="B100" s="188" t="s">
        <v>79</v>
      </c>
      <c r="C100" s="197" t="s">
        <v>209</v>
      </c>
      <c r="D100" s="113">
        <v>13.5</v>
      </c>
      <c r="E100" s="74">
        <v>1.4</v>
      </c>
      <c r="F100" s="75">
        <f t="shared" si="93"/>
        <v>12.1</v>
      </c>
      <c r="G100" s="29">
        <f t="shared" si="84"/>
        <v>9</v>
      </c>
      <c r="H100" s="113">
        <v>13.5</v>
      </c>
      <c r="I100" s="74">
        <v>2.366</v>
      </c>
      <c r="J100" s="5">
        <f t="shared" si="85"/>
        <v>11.134</v>
      </c>
      <c r="K100" s="29">
        <f t="shared" si="86"/>
        <v>8</v>
      </c>
      <c r="L100" s="113">
        <v>13.5</v>
      </c>
      <c r="M100" s="74">
        <v>3.233</v>
      </c>
      <c r="N100" s="5">
        <f t="shared" si="87"/>
        <v>10.267</v>
      </c>
      <c r="O100" s="29">
        <f t="shared" si="88"/>
        <v>6</v>
      </c>
      <c r="P100" s="113">
        <v>13.5</v>
      </c>
      <c r="Q100" s="74">
        <v>2</v>
      </c>
      <c r="R100" s="5">
        <f t="shared" si="89"/>
        <v>11.5</v>
      </c>
      <c r="S100" s="29">
        <f t="shared" si="90"/>
        <v>5</v>
      </c>
      <c r="T100" s="39">
        <f t="shared" si="91"/>
        <v>45.001000000000005</v>
      </c>
      <c r="U100" s="29">
        <f t="shared" si="92"/>
        <v>7</v>
      </c>
      <c r="W100" s="62">
        <v>14</v>
      </c>
      <c r="X100" s="62">
        <f t="shared" si="94"/>
        <v>11.9</v>
      </c>
      <c r="Y100" s="62">
        <f t="shared" si="95"/>
        <v>12</v>
      </c>
      <c r="Z100" s="62">
        <f t="shared" si="96"/>
        <v>9.467</v>
      </c>
      <c r="AA100" s="62">
        <f t="shared" si="97"/>
        <v>13</v>
      </c>
      <c r="AB100" s="62">
        <f t="shared" si="98"/>
        <v>7.367</v>
      </c>
      <c r="AC100" s="62">
        <f t="shared" si="99"/>
        <v>14</v>
      </c>
      <c r="AD100" s="62">
        <f t="shared" si="100"/>
        <v>8.25</v>
      </c>
      <c r="AE100" s="62">
        <f t="shared" si="101"/>
        <v>12</v>
      </c>
      <c r="AF100" s="62" t="e">
        <f>LARGE(#REF!,$W100)</f>
        <v>#REF!</v>
      </c>
      <c r="AG100" s="62" t="e">
        <f t="shared" si="102"/>
        <v>#REF!</v>
      </c>
      <c r="AH100" s="62">
        <f t="shared" si="103"/>
        <v>39.435</v>
      </c>
      <c r="AI100" s="62">
        <f t="shared" si="104"/>
        <v>14</v>
      </c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ID100" s="1"/>
      <c r="IE100" s="10"/>
      <c r="IF100" s="10"/>
      <c r="IG100" s="10"/>
    </row>
    <row r="101" spans="1:241" ht="18">
      <c r="A101" s="196">
        <v>73</v>
      </c>
      <c r="B101" s="188" t="s">
        <v>273</v>
      </c>
      <c r="C101" s="197" t="s">
        <v>209</v>
      </c>
      <c r="D101" s="113">
        <v>13.5</v>
      </c>
      <c r="E101" s="74">
        <v>1.366</v>
      </c>
      <c r="F101" s="75">
        <f t="shared" si="93"/>
        <v>12.134</v>
      </c>
      <c r="G101" s="29">
        <f t="shared" si="84"/>
        <v>8</v>
      </c>
      <c r="H101" s="113">
        <v>13.5</v>
      </c>
      <c r="I101" s="74">
        <v>2.2</v>
      </c>
      <c r="J101" s="5">
        <f t="shared" si="85"/>
        <v>11.3</v>
      </c>
      <c r="K101" s="29">
        <f t="shared" si="86"/>
        <v>6</v>
      </c>
      <c r="L101" s="113">
        <v>13.5</v>
      </c>
      <c r="M101" s="74">
        <v>3.466</v>
      </c>
      <c r="N101" s="5">
        <f t="shared" si="87"/>
        <v>10.033999999999999</v>
      </c>
      <c r="O101" s="29">
        <f t="shared" si="88"/>
        <v>7</v>
      </c>
      <c r="P101" s="113">
        <v>13.5</v>
      </c>
      <c r="Q101" s="74">
        <v>1.75</v>
      </c>
      <c r="R101" s="5">
        <f t="shared" si="89"/>
        <v>11.75</v>
      </c>
      <c r="S101" s="29">
        <f t="shared" si="90"/>
        <v>3</v>
      </c>
      <c r="T101" s="39">
        <f t="shared" si="91"/>
        <v>45.218</v>
      </c>
      <c r="U101" s="29">
        <f t="shared" si="92"/>
        <v>6</v>
      </c>
      <c r="W101" s="62">
        <v>15</v>
      </c>
      <c r="X101" s="62">
        <f t="shared" si="94"/>
        <v>0</v>
      </c>
      <c r="Y101" s="62">
        <f t="shared" si="95"/>
        <v>13</v>
      </c>
      <c r="Z101" s="62">
        <f t="shared" si="96"/>
        <v>0</v>
      </c>
      <c r="AA101" s="62">
        <f t="shared" si="97"/>
        <v>14</v>
      </c>
      <c r="AB101" s="62">
        <f t="shared" si="98"/>
        <v>0</v>
      </c>
      <c r="AC101" s="62">
        <f t="shared" si="99"/>
        <v>15</v>
      </c>
      <c r="AD101" s="62">
        <f t="shared" si="100"/>
        <v>0</v>
      </c>
      <c r="AE101" s="62">
        <f t="shared" si="101"/>
        <v>13</v>
      </c>
      <c r="AF101" s="62" t="e">
        <f>LARGE(#REF!,$W101)</f>
        <v>#REF!</v>
      </c>
      <c r="AG101" s="62" t="e">
        <f t="shared" si="102"/>
        <v>#REF!</v>
      </c>
      <c r="AH101" s="62">
        <f t="shared" si="103"/>
        <v>0</v>
      </c>
      <c r="AI101" s="62">
        <f t="shared" si="104"/>
        <v>15</v>
      </c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ID101" s="1"/>
      <c r="IE101" s="10"/>
      <c r="IF101" s="10"/>
      <c r="IG101" s="10"/>
    </row>
    <row r="102" spans="1:241" ht="18.75" thickBot="1">
      <c r="A102" s="198">
        <v>74</v>
      </c>
      <c r="B102" s="193" t="s">
        <v>277</v>
      </c>
      <c r="C102" s="212" t="s">
        <v>209</v>
      </c>
      <c r="D102" s="106">
        <v>13.5</v>
      </c>
      <c r="E102" s="32">
        <v>1.566</v>
      </c>
      <c r="F102" s="33">
        <f t="shared" si="93"/>
        <v>11.934</v>
      </c>
      <c r="G102" s="34">
        <f t="shared" si="84"/>
        <v>11</v>
      </c>
      <c r="H102" s="106">
        <v>13</v>
      </c>
      <c r="I102" s="32">
        <v>3.366</v>
      </c>
      <c r="J102" s="33">
        <f t="shared" si="85"/>
        <v>9.634</v>
      </c>
      <c r="K102" s="34">
        <f t="shared" si="86"/>
        <v>12</v>
      </c>
      <c r="L102" s="106">
        <v>13.5</v>
      </c>
      <c r="M102" s="32">
        <v>6.133</v>
      </c>
      <c r="N102" s="33">
        <f t="shared" si="87"/>
        <v>7.367</v>
      </c>
      <c r="O102" s="34">
        <f t="shared" si="88"/>
        <v>14</v>
      </c>
      <c r="P102" s="106">
        <v>13</v>
      </c>
      <c r="Q102" s="32">
        <v>2.5</v>
      </c>
      <c r="R102" s="33">
        <f t="shared" si="89"/>
        <v>10.5</v>
      </c>
      <c r="S102" s="34">
        <f t="shared" si="90"/>
        <v>10</v>
      </c>
      <c r="T102" s="40">
        <f t="shared" si="91"/>
        <v>39.435</v>
      </c>
      <c r="U102" s="34">
        <f t="shared" si="92"/>
        <v>14</v>
      </c>
      <c r="W102" s="62">
        <v>16</v>
      </c>
      <c r="X102" s="62">
        <f t="shared" si="94"/>
        <v>0</v>
      </c>
      <c r="Y102" s="62">
        <f t="shared" si="95"/>
        <v>13</v>
      </c>
      <c r="Z102" s="62">
        <f t="shared" si="96"/>
        <v>0</v>
      </c>
      <c r="AA102" s="62">
        <f t="shared" si="97"/>
        <v>14</v>
      </c>
      <c r="AB102" s="62">
        <f t="shared" si="98"/>
        <v>0</v>
      </c>
      <c r="AC102" s="62">
        <f t="shared" si="99"/>
        <v>15</v>
      </c>
      <c r="AD102" s="62">
        <f t="shared" si="100"/>
        <v>0</v>
      </c>
      <c r="AE102" s="62">
        <f t="shared" si="101"/>
        <v>13</v>
      </c>
      <c r="AF102" s="62" t="e">
        <f>LARGE(#REF!,$W102)</f>
        <v>#REF!</v>
      </c>
      <c r="AG102" s="62" t="e">
        <f t="shared" si="102"/>
        <v>#REF!</v>
      </c>
      <c r="AH102" s="62">
        <f t="shared" si="103"/>
        <v>0</v>
      </c>
      <c r="AI102" s="62">
        <f t="shared" si="104"/>
        <v>15</v>
      </c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ID102" s="1"/>
      <c r="IE102" s="10"/>
      <c r="IF102" s="10"/>
      <c r="IG102" s="10"/>
    </row>
    <row r="104" spans="1:33" ht="34.5" thickBot="1">
      <c r="A104" s="184" t="s">
        <v>41</v>
      </c>
      <c r="D104" s="185"/>
      <c r="H104" s="186"/>
      <c r="AF104" s="77"/>
      <c r="AG104" s="77"/>
    </row>
    <row r="105" spans="1:238" s="20" customFormat="1" ht="32.25" customHeight="1" thickBot="1">
      <c r="A105" s="109" t="s">
        <v>10</v>
      </c>
      <c r="B105" s="110" t="s">
        <v>9</v>
      </c>
      <c r="C105" s="111" t="s">
        <v>6</v>
      </c>
      <c r="D105" s="67" t="s">
        <v>0</v>
      </c>
      <c r="E105" s="68"/>
      <c r="F105" s="219"/>
      <c r="G105" s="220"/>
      <c r="H105" s="67" t="s">
        <v>1</v>
      </c>
      <c r="I105" s="68"/>
      <c r="J105" s="219"/>
      <c r="K105" s="220"/>
      <c r="L105" s="67" t="s">
        <v>2</v>
      </c>
      <c r="M105" s="68"/>
      <c r="N105" s="219"/>
      <c r="O105" s="220"/>
      <c r="P105" s="67" t="s">
        <v>3</v>
      </c>
      <c r="Q105" s="68"/>
      <c r="R105" s="219"/>
      <c r="S105" s="220"/>
      <c r="T105" s="217" t="s">
        <v>4</v>
      </c>
      <c r="U105" s="218"/>
      <c r="W105" s="78"/>
      <c r="X105" s="78" t="s">
        <v>0</v>
      </c>
      <c r="Y105" s="78"/>
      <c r="Z105" s="79" t="s">
        <v>1</v>
      </c>
      <c r="AA105" s="79"/>
      <c r="AB105" s="78" t="s">
        <v>2</v>
      </c>
      <c r="AC105" s="78"/>
      <c r="AD105" s="79" t="s">
        <v>3</v>
      </c>
      <c r="AE105" s="79"/>
      <c r="AF105" s="79" t="s">
        <v>18</v>
      </c>
      <c r="AG105" s="79"/>
      <c r="AH105" s="79" t="s">
        <v>4</v>
      </c>
      <c r="AI105" s="79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ID105" s="24"/>
    </row>
    <row r="106" spans="1:238" s="17" customFormat="1" ht="18">
      <c r="A106" s="35"/>
      <c r="B106" s="36"/>
      <c r="C106" s="37"/>
      <c r="D106" s="108" t="s">
        <v>83</v>
      </c>
      <c r="E106" s="63" t="s">
        <v>84</v>
      </c>
      <c r="F106" s="65" t="s">
        <v>5</v>
      </c>
      <c r="G106" s="64" t="s">
        <v>20</v>
      </c>
      <c r="H106" s="108" t="s">
        <v>83</v>
      </c>
      <c r="I106" s="63" t="s">
        <v>84</v>
      </c>
      <c r="J106" s="65" t="s">
        <v>5</v>
      </c>
      <c r="K106" s="64" t="s">
        <v>20</v>
      </c>
      <c r="L106" s="108" t="s">
        <v>83</v>
      </c>
      <c r="M106" s="63" t="s">
        <v>84</v>
      </c>
      <c r="N106" s="65" t="s">
        <v>5</v>
      </c>
      <c r="O106" s="64" t="s">
        <v>20</v>
      </c>
      <c r="P106" s="108" t="s">
        <v>83</v>
      </c>
      <c r="Q106" s="63" t="s">
        <v>84</v>
      </c>
      <c r="R106" s="65" t="s">
        <v>5</v>
      </c>
      <c r="S106" s="64" t="s">
        <v>20</v>
      </c>
      <c r="T106" s="66" t="s">
        <v>5</v>
      </c>
      <c r="U106" s="64" t="s">
        <v>20</v>
      </c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ID106" s="19"/>
    </row>
    <row r="107" spans="1:241" ht="18">
      <c r="A107" s="196">
        <v>78</v>
      </c>
      <c r="B107" s="188" t="s">
        <v>131</v>
      </c>
      <c r="C107" s="197" t="s">
        <v>220</v>
      </c>
      <c r="D107" s="104">
        <v>13.5</v>
      </c>
      <c r="E107" s="14">
        <v>1.6</v>
      </c>
      <c r="F107" s="5">
        <f>D107-E107</f>
        <v>11.9</v>
      </c>
      <c r="G107" s="29">
        <f aca="true" t="shared" si="105" ref="G107:G122">VLOOKUP(F107,X$107:Y$122,2,FALSE)</f>
        <v>3</v>
      </c>
      <c r="H107" s="104">
        <v>13.5</v>
      </c>
      <c r="I107" s="14">
        <v>2.3</v>
      </c>
      <c r="J107" s="5">
        <f aca="true" t="shared" si="106" ref="J107:J122">H107-I107</f>
        <v>11.2</v>
      </c>
      <c r="K107" s="29">
        <f aca="true" t="shared" si="107" ref="K107:K122">VLOOKUP(J107,Z$107:AA$122,2,FALSE)</f>
        <v>2</v>
      </c>
      <c r="L107" s="104">
        <v>13.5</v>
      </c>
      <c r="M107" s="14">
        <v>2</v>
      </c>
      <c r="N107" s="5">
        <f aca="true" t="shared" si="108" ref="N107:N122">L107-M107</f>
        <v>11.5</v>
      </c>
      <c r="O107" s="29">
        <f aca="true" t="shared" si="109" ref="O107:O122">VLOOKUP(N107,AB$107:AC$122,2,FALSE)</f>
        <v>1</v>
      </c>
      <c r="P107" s="104">
        <v>13</v>
      </c>
      <c r="Q107" s="14">
        <v>2.333</v>
      </c>
      <c r="R107" s="5">
        <f aca="true" t="shared" si="110" ref="R107:R122">P107-Q107</f>
        <v>10.667</v>
      </c>
      <c r="S107" s="29">
        <f aca="true" t="shared" si="111" ref="S107:S122">VLOOKUP(R107,AD$107:AE$122,2,FALSE)</f>
        <v>5</v>
      </c>
      <c r="T107" s="39">
        <f aca="true" t="shared" si="112" ref="T107:T122">F107+J107+N107+R107</f>
        <v>45.267</v>
      </c>
      <c r="U107" s="29">
        <f aca="true" t="shared" si="113" ref="U107:U122">VLOOKUP(T107,AH$107:AI$122,2,FALSE)</f>
        <v>1</v>
      </c>
      <c r="W107" s="62">
        <v>1</v>
      </c>
      <c r="X107" s="62">
        <f>LARGE(F$107:F$122,$W107)</f>
        <v>12.3</v>
      </c>
      <c r="Y107" s="62">
        <f>IF(X107=X106,Y106,Y106+1)</f>
        <v>1</v>
      </c>
      <c r="Z107" s="62">
        <f>LARGE(J$107:J$122,$W107)</f>
        <v>11.667</v>
      </c>
      <c r="AA107" s="62">
        <f>IF(Z107=Z106,AA106,AA106+1)</f>
        <v>1</v>
      </c>
      <c r="AB107" s="62">
        <f>LARGE(N$107:N$122,$W107)</f>
        <v>11.5</v>
      </c>
      <c r="AC107" s="62">
        <f>IF(AB107=AB106,AC106,AC106+1)</f>
        <v>1</v>
      </c>
      <c r="AD107" s="62">
        <f>LARGE(R$107:R$122,$W107)</f>
        <v>11.567</v>
      </c>
      <c r="AE107" s="62">
        <f>IF(AD107=AD106,AE106,AE106+1)</f>
        <v>1</v>
      </c>
      <c r="AF107" s="62" t="e">
        <f>LARGE(#REF!,$W107)</f>
        <v>#REF!</v>
      </c>
      <c r="AG107" s="62" t="e">
        <f>IF(AF107=AF106,AG106,AG106+1)</f>
        <v>#REF!</v>
      </c>
      <c r="AH107" s="62">
        <f>LARGE(T$107:T$122,$W107)</f>
        <v>45.267</v>
      </c>
      <c r="AI107" s="62">
        <f>IF(AH107=AH106,AI106,AI106+1)</f>
        <v>1</v>
      </c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ID107" s="1"/>
      <c r="IE107" s="10"/>
      <c r="IF107" s="10"/>
      <c r="IG107" s="10"/>
    </row>
    <row r="108" spans="1:241" ht="18">
      <c r="A108" s="196">
        <v>79</v>
      </c>
      <c r="B108" s="188" t="s">
        <v>130</v>
      </c>
      <c r="C108" s="197" t="s">
        <v>220</v>
      </c>
      <c r="D108" s="105">
        <v>13.5</v>
      </c>
      <c r="E108" s="15">
        <v>1.2</v>
      </c>
      <c r="F108" s="5">
        <f aca="true" t="shared" si="114" ref="F108:F122">D108-E108</f>
        <v>12.3</v>
      </c>
      <c r="G108" s="29">
        <f t="shared" si="105"/>
        <v>1</v>
      </c>
      <c r="H108" s="105">
        <v>13.5</v>
      </c>
      <c r="I108" s="15">
        <v>2.566</v>
      </c>
      <c r="J108" s="5">
        <f t="shared" si="106"/>
        <v>10.934000000000001</v>
      </c>
      <c r="K108" s="29">
        <f t="shared" si="107"/>
        <v>3</v>
      </c>
      <c r="L108" s="105">
        <v>13.5</v>
      </c>
      <c r="M108" s="15">
        <v>3.966</v>
      </c>
      <c r="N108" s="5">
        <f t="shared" si="108"/>
        <v>9.533999999999999</v>
      </c>
      <c r="O108" s="29">
        <f t="shared" si="109"/>
        <v>6</v>
      </c>
      <c r="P108" s="105">
        <v>13.5</v>
      </c>
      <c r="Q108" s="15">
        <v>1.933</v>
      </c>
      <c r="R108" s="5">
        <f t="shared" si="110"/>
        <v>11.567</v>
      </c>
      <c r="S108" s="29">
        <f t="shared" si="111"/>
        <v>1</v>
      </c>
      <c r="T108" s="39">
        <f t="shared" si="112"/>
        <v>44.335</v>
      </c>
      <c r="U108" s="29">
        <f t="shared" si="113"/>
        <v>2</v>
      </c>
      <c r="W108" s="62">
        <v>2</v>
      </c>
      <c r="X108" s="62">
        <f aca="true" t="shared" si="115" ref="X108:X122">LARGE(F$107:F$122,$W108)</f>
        <v>12.034</v>
      </c>
      <c r="Y108" s="62">
        <f aca="true" t="shared" si="116" ref="Y108:Y122">IF(X108=X107,Y107,Y107+1)</f>
        <v>2</v>
      </c>
      <c r="Z108" s="62">
        <f aca="true" t="shared" si="117" ref="Z108:Z122">LARGE(J$107:J$122,$W108)</f>
        <v>11.2</v>
      </c>
      <c r="AA108" s="62">
        <f aca="true" t="shared" si="118" ref="AA108:AA122">IF(Z108=Z107,AA107,AA107+1)</f>
        <v>2</v>
      </c>
      <c r="AB108" s="62">
        <f aca="true" t="shared" si="119" ref="AB108:AB122">LARGE(N$107:N$122,$W108)</f>
        <v>10.767</v>
      </c>
      <c r="AC108" s="62">
        <f aca="true" t="shared" si="120" ref="AC108:AC122">IF(AB108=AB107,AC107,AC107+1)</f>
        <v>2</v>
      </c>
      <c r="AD108" s="62">
        <f aca="true" t="shared" si="121" ref="AD108:AD122">LARGE(R$107:R$122,$W108)</f>
        <v>11.1</v>
      </c>
      <c r="AE108" s="62">
        <f aca="true" t="shared" si="122" ref="AE108:AE122">IF(AD108=AD107,AE107,AE107+1)</f>
        <v>2</v>
      </c>
      <c r="AF108" s="62" t="e">
        <f>LARGE(#REF!,$W108)</f>
        <v>#REF!</v>
      </c>
      <c r="AG108" s="62" t="e">
        <f aca="true" t="shared" si="123" ref="AG108:AG122">IF(AF108=AF107,AG107,AG107+1)</f>
        <v>#REF!</v>
      </c>
      <c r="AH108" s="62">
        <f aca="true" t="shared" si="124" ref="AH108:AH122">LARGE(T$107:T$122,$W108)</f>
        <v>44.335</v>
      </c>
      <c r="AI108" s="62">
        <f aca="true" t="shared" si="125" ref="AI108:AI122">IF(AH108=AH107,AI107,AI107+1)</f>
        <v>2</v>
      </c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ID108" s="1"/>
      <c r="IE108" s="10"/>
      <c r="IF108" s="10"/>
      <c r="IG108" s="10"/>
    </row>
    <row r="109" spans="1:241" ht="18">
      <c r="A109" s="196">
        <v>80</v>
      </c>
      <c r="B109" s="188" t="s">
        <v>283</v>
      </c>
      <c r="C109" s="197" t="s">
        <v>220</v>
      </c>
      <c r="D109" s="105">
        <v>13.5</v>
      </c>
      <c r="E109" s="15">
        <v>1.933</v>
      </c>
      <c r="F109" s="5">
        <f t="shared" si="114"/>
        <v>11.567</v>
      </c>
      <c r="G109" s="29">
        <f t="shared" si="105"/>
        <v>6</v>
      </c>
      <c r="H109" s="105">
        <v>13.5</v>
      </c>
      <c r="I109" s="15">
        <v>2.733</v>
      </c>
      <c r="J109" s="5">
        <f t="shared" si="106"/>
        <v>10.767</v>
      </c>
      <c r="K109" s="29">
        <f t="shared" si="107"/>
        <v>4</v>
      </c>
      <c r="L109" s="105">
        <v>13.5</v>
      </c>
      <c r="M109" s="15">
        <v>3</v>
      </c>
      <c r="N109" s="5">
        <f t="shared" si="108"/>
        <v>10.5</v>
      </c>
      <c r="O109" s="29">
        <f t="shared" si="109"/>
        <v>3</v>
      </c>
      <c r="P109" s="105">
        <v>13.5</v>
      </c>
      <c r="Q109" s="15">
        <v>2.633</v>
      </c>
      <c r="R109" s="5">
        <f t="shared" si="110"/>
        <v>10.867</v>
      </c>
      <c r="S109" s="29">
        <f t="shared" si="111"/>
        <v>3</v>
      </c>
      <c r="T109" s="39">
        <f t="shared" si="112"/>
        <v>43.70100000000001</v>
      </c>
      <c r="U109" s="29">
        <f t="shared" si="113"/>
        <v>3</v>
      </c>
      <c r="W109" s="62">
        <v>3</v>
      </c>
      <c r="X109" s="62">
        <f t="shared" si="115"/>
        <v>11.9</v>
      </c>
      <c r="Y109" s="62">
        <f t="shared" si="116"/>
        <v>3</v>
      </c>
      <c r="Z109" s="62">
        <f t="shared" si="117"/>
        <v>11.2</v>
      </c>
      <c r="AA109" s="62">
        <f t="shared" si="118"/>
        <v>2</v>
      </c>
      <c r="AB109" s="62">
        <f t="shared" si="119"/>
        <v>10.5</v>
      </c>
      <c r="AC109" s="62">
        <f t="shared" si="120"/>
        <v>3</v>
      </c>
      <c r="AD109" s="62">
        <f t="shared" si="121"/>
        <v>10.867</v>
      </c>
      <c r="AE109" s="62">
        <f t="shared" si="122"/>
        <v>3</v>
      </c>
      <c r="AF109" s="62" t="e">
        <f>LARGE(#REF!,$W109)</f>
        <v>#REF!</v>
      </c>
      <c r="AG109" s="62" t="e">
        <f t="shared" si="123"/>
        <v>#REF!</v>
      </c>
      <c r="AH109" s="62">
        <f t="shared" si="124"/>
        <v>43.70100000000001</v>
      </c>
      <c r="AI109" s="62">
        <f t="shared" si="125"/>
        <v>3</v>
      </c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ID109" s="1"/>
      <c r="IE109" s="10"/>
      <c r="IF109" s="10"/>
      <c r="IG109" s="10"/>
    </row>
    <row r="110" spans="1:241" ht="18">
      <c r="A110" s="196">
        <v>81</v>
      </c>
      <c r="B110" s="188" t="s">
        <v>103</v>
      </c>
      <c r="C110" s="197" t="s">
        <v>220</v>
      </c>
      <c r="D110" s="105">
        <v>13.5</v>
      </c>
      <c r="E110" s="15">
        <v>2.3</v>
      </c>
      <c r="F110" s="5">
        <f t="shared" si="114"/>
        <v>11.2</v>
      </c>
      <c r="G110" s="29">
        <f t="shared" si="105"/>
        <v>9</v>
      </c>
      <c r="H110" s="105">
        <v>13.5</v>
      </c>
      <c r="I110" s="15">
        <v>1.833</v>
      </c>
      <c r="J110" s="5">
        <f t="shared" si="106"/>
        <v>11.667</v>
      </c>
      <c r="K110" s="29">
        <f t="shared" si="107"/>
        <v>1</v>
      </c>
      <c r="L110" s="105">
        <v>13.5</v>
      </c>
      <c r="M110" s="15">
        <v>3.666</v>
      </c>
      <c r="N110" s="5">
        <f t="shared" si="108"/>
        <v>9.834</v>
      </c>
      <c r="O110" s="29">
        <f t="shared" si="109"/>
        <v>4</v>
      </c>
      <c r="P110" s="105">
        <v>13.5</v>
      </c>
      <c r="Q110" s="15">
        <v>2.666</v>
      </c>
      <c r="R110" s="5">
        <f t="shared" si="110"/>
        <v>10.834</v>
      </c>
      <c r="S110" s="29">
        <f t="shared" si="111"/>
        <v>4</v>
      </c>
      <c r="T110" s="39">
        <f t="shared" si="112"/>
        <v>43.535</v>
      </c>
      <c r="U110" s="29">
        <f t="shared" si="113"/>
        <v>4</v>
      </c>
      <c r="W110" s="62">
        <v>4</v>
      </c>
      <c r="X110" s="62">
        <f t="shared" si="115"/>
        <v>11.834</v>
      </c>
      <c r="Y110" s="62">
        <f t="shared" si="116"/>
        <v>4</v>
      </c>
      <c r="Z110" s="62">
        <f t="shared" si="117"/>
        <v>10.934000000000001</v>
      </c>
      <c r="AA110" s="62">
        <f t="shared" si="118"/>
        <v>3</v>
      </c>
      <c r="AB110" s="62">
        <f t="shared" si="119"/>
        <v>9.834</v>
      </c>
      <c r="AC110" s="62">
        <f t="shared" si="120"/>
        <v>4</v>
      </c>
      <c r="AD110" s="62">
        <f t="shared" si="121"/>
        <v>10.834</v>
      </c>
      <c r="AE110" s="62">
        <f t="shared" si="122"/>
        <v>4</v>
      </c>
      <c r="AF110" s="62" t="e">
        <f>LARGE(#REF!,$W110)</f>
        <v>#REF!</v>
      </c>
      <c r="AG110" s="62" t="e">
        <f t="shared" si="123"/>
        <v>#REF!</v>
      </c>
      <c r="AH110" s="62">
        <f t="shared" si="124"/>
        <v>43.535</v>
      </c>
      <c r="AI110" s="62">
        <f t="shared" si="125"/>
        <v>4</v>
      </c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ID110" s="1"/>
      <c r="IE110" s="10"/>
      <c r="IF110" s="10"/>
      <c r="IG110" s="10"/>
    </row>
    <row r="111" spans="1:241" ht="18">
      <c r="A111" s="196">
        <v>86</v>
      </c>
      <c r="B111" s="188" t="s">
        <v>294</v>
      </c>
      <c r="C111" s="197" t="s">
        <v>295</v>
      </c>
      <c r="D111" s="105">
        <v>13.5</v>
      </c>
      <c r="E111" s="15">
        <v>2.033</v>
      </c>
      <c r="F111" s="5">
        <f t="shared" si="114"/>
        <v>11.467</v>
      </c>
      <c r="G111" s="29">
        <f t="shared" si="105"/>
        <v>7</v>
      </c>
      <c r="H111" s="105">
        <v>13.5</v>
      </c>
      <c r="I111" s="15">
        <v>2.3</v>
      </c>
      <c r="J111" s="5">
        <f t="shared" si="106"/>
        <v>11.2</v>
      </c>
      <c r="K111" s="29">
        <f t="shared" si="107"/>
        <v>2</v>
      </c>
      <c r="L111" s="105">
        <v>13.5</v>
      </c>
      <c r="M111" s="15">
        <v>4</v>
      </c>
      <c r="N111" s="5">
        <f t="shared" si="108"/>
        <v>9.5</v>
      </c>
      <c r="O111" s="29">
        <f t="shared" si="109"/>
        <v>7</v>
      </c>
      <c r="P111" s="105">
        <v>13.5</v>
      </c>
      <c r="Q111" s="15">
        <v>2.4</v>
      </c>
      <c r="R111" s="5">
        <f t="shared" si="110"/>
        <v>11.1</v>
      </c>
      <c r="S111" s="29">
        <f t="shared" si="111"/>
        <v>2</v>
      </c>
      <c r="T111" s="39">
        <f t="shared" si="112"/>
        <v>43.267</v>
      </c>
      <c r="U111" s="29">
        <f t="shared" si="113"/>
        <v>5</v>
      </c>
      <c r="W111" s="62">
        <v>5</v>
      </c>
      <c r="X111" s="62">
        <f t="shared" si="115"/>
        <v>11.8</v>
      </c>
      <c r="Y111" s="62">
        <f t="shared" si="116"/>
        <v>5</v>
      </c>
      <c r="Z111" s="62">
        <f t="shared" si="117"/>
        <v>10.767</v>
      </c>
      <c r="AA111" s="62">
        <f t="shared" si="118"/>
        <v>4</v>
      </c>
      <c r="AB111" s="62">
        <f t="shared" si="119"/>
        <v>9.7</v>
      </c>
      <c r="AC111" s="62">
        <f t="shared" si="120"/>
        <v>5</v>
      </c>
      <c r="AD111" s="62">
        <f t="shared" si="121"/>
        <v>10.667</v>
      </c>
      <c r="AE111" s="62">
        <f t="shared" si="122"/>
        <v>5</v>
      </c>
      <c r="AF111" s="62" t="e">
        <f>LARGE(#REF!,$W111)</f>
        <v>#REF!</v>
      </c>
      <c r="AG111" s="62" t="e">
        <f t="shared" si="123"/>
        <v>#REF!</v>
      </c>
      <c r="AH111" s="62">
        <f t="shared" si="124"/>
        <v>43.267</v>
      </c>
      <c r="AI111" s="62">
        <f t="shared" si="125"/>
        <v>5</v>
      </c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ID111" s="1"/>
      <c r="IE111" s="10"/>
      <c r="IF111" s="10"/>
      <c r="IG111" s="10"/>
    </row>
    <row r="112" spans="1:241" ht="18">
      <c r="A112" s="196"/>
      <c r="B112" s="188"/>
      <c r="C112" s="197"/>
      <c r="D112" s="105">
        <v>0</v>
      </c>
      <c r="E112" s="15">
        <v>0</v>
      </c>
      <c r="F112" s="5">
        <f t="shared" si="114"/>
        <v>0</v>
      </c>
      <c r="G112" s="29">
        <f t="shared" si="105"/>
        <v>10</v>
      </c>
      <c r="H112" s="105">
        <v>0</v>
      </c>
      <c r="I112" s="15">
        <v>0</v>
      </c>
      <c r="J112" s="5">
        <f t="shared" si="106"/>
        <v>0</v>
      </c>
      <c r="K112" s="29">
        <f t="shared" si="107"/>
        <v>9</v>
      </c>
      <c r="L112" s="105">
        <v>0</v>
      </c>
      <c r="M112" s="15">
        <v>0</v>
      </c>
      <c r="N112" s="5">
        <f t="shared" si="108"/>
        <v>0</v>
      </c>
      <c r="O112" s="29">
        <f t="shared" si="109"/>
        <v>10</v>
      </c>
      <c r="P112" s="105">
        <v>0</v>
      </c>
      <c r="Q112" s="15">
        <v>0</v>
      </c>
      <c r="R112" s="5">
        <f t="shared" si="110"/>
        <v>0</v>
      </c>
      <c r="S112" s="29">
        <f t="shared" si="111"/>
        <v>9</v>
      </c>
      <c r="T112" s="39">
        <f t="shared" si="112"/>
        <v>0</v>
      </c>
      <c r="U112" s="29">
        <f t="shared" si="113"/>
        <v>10</v>
      </c>
      <c r="W112" s="62">
        <v>6</v>
      </c>
      <c r="X112" s="62">
        <f t="shared" si="115"/>
        <v>11.567</v>
      </c>
      <c r="Y112" s="62">
        <f t="shared" si="116"/>
        <v>6</v>
      </c>
      <c r="Z112" s="62">
        <f t="shared" si="117"/>
        <v>10.734</v>
      </c>
      <c r="AA112" s="62">
        <f t="shared" si="118"/>
        <v>5</v>
      </c>
      <c r="AB112" s="62">
        <f t="shared" si="119"/>
        <v>9.533999999999999</v>
      </c>
      <c r="AC112" s="62">
        <f t="shared" si="120"/>
        <v>6</v>
      </c>
      <c r="AD112" s="62">
        <f t="shared" si="121"/>
        <v>10.367</v>
      </c>
      <c r="AE112" s="62">
        <f t="shared" si="122"/>
        <v>6</v>
      </c>
      <c r="AF112" s="62" t="e">
        <f>LARGE(#REF!,$W112)</f>
        <v>#REF!</v>
      </c>
      <c r="AG112" s="62" t="e">
        <f t="shared" si="123"/>
        <v>#REF!</v>
      </c>
      <c r="AH112" s="62">
        <f t="shared" si="124"/>
        <v>41.135000000000005</v>
      </c>
      <c r="AI112" s="62">
        <f t="shared" si="125"/>
        <v>6</v>
      </c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ID112" s="1"/>
      <c r="IE112" s="10"/>
      <c r="IF112" s="10"/>
      <c r="IG112" s="10"/>
    </row>
    <row r="113" spans="1:241" ht="18">
      <c r="A113" s="196"/>
      <c r="B113" s="188"/>
      <c r="C113" s="197"/>
      <c r="D113" s="105">
        <v>0</v>
      </c>
      <c r="E113" s="15">
        <v>0</v>
      </c>
      <c r="F113" s="5">
        <f t="shared" si="114"/>
        <v>0</v>
      </c>
      <c r="G113" s="29">
        <f t="shared" si="105"/>
        <v>10</v>
      </c>
      <c r="H113" s="105">
        <v>0</v>
      </c>
      <c r="I113" s="15">
        <v>0</v>
      </c>
      <c r="J113" s="5">
        <f t="shared" si="106"/>
        <v>0</v>
      </c>
      <c r="K113" s="29">
        <f t="shared" si="107"/>
        <v>9</v>
      </c>
      <c r="L113" s="105">
        <v>0</v>
      </c>
      <c r="M113" s="15">
        <v>0</v>
      </c>
      <c r="N113" s="5">
        <f t="shared" si="108"/>
        <v>0</v>
      </c>
      <c r="O113" s="29">
        <f t="shared" si="109"/>
        <v>10</v>
      </c>
      <c r="P113" s="105">
        <v>0</v>
      </c>
      <c r="Q113" s="15">
        <v>0</v>
      </c>
      <c r="R113" s="5">
        <f t="shared" si="110"/>
        <v>0</v>
      </c>
      <c r="S113" s="29">
        <f t="shared" si="111"/>
        <v>9</v>
      </c>
      <c r="T113" s="39">
        <f t="shared" si="112"/>
        <v>0</v>
      </c>
      <c r="U113" s="29">
        <f t="shared" si="113"/>
        <v>10</v>
      </c>
      <c r="W113" s="62">
        <v>7</v>
      </c>
      <c r="X113" s="62">
        <f t="shared" si="115"/>
        <v>11.467</v>
      </c>
      <c r="Y113" s="62">
        <f t="shared" si="116"/>
        <v>7</v>
      </c>
      <c r="Z113" s="62">
        <f t="shared" si="117"/>
        <v>7.067</v>
      </c>
      <c r="AA113" s="62">
        <f t="shared" si="118"/>
        <v>6</v>
      </c>
      <c r="AB113" s="62">
        <f t="shared" si="119"/>
        <v>9.5</v>
      </c>
      <c r="AC113" s="62">
        <f t="shared" si="120"/>
        <v>7</v>
      </c>
      <c r="AD113" s="62">
        <f t="shared" si="121"/>
        <v>10.367</v>
      </c>
      <c r="AE113" s="62">
        <f t="shared" si="122"/>
        <v>6</v>
      </c>
      <c r="AF113" s="62" t="e">
        <f>LARGE(#REF!,$W113)</f>
        <v>#REF!</v>
      </c>
      <c r="AG113" s="62" t="e">
        <f t="shared" si="123"/>
        <v>#REF!</v>
      </c>
      <c r="AH113" s="62">
        <f t="shared" si="124"/>
        <v>38.400999999999996</v>
      </c>
      <c r="AI113" s="62">
        <f t="shared" si="125"/>
        <v>7</v>
      </c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ID113" s="1"/>
      <c r="IE113" s="10"/>
      <c r="IF113" s="10"/>
      <c r="IG113" s="10"/>
    </row>
    <row r="114" spans="1:241" ht="18">
      <c r="A114" s="196"/>
      <c r="B114" s="188"/>
      <c r="C114" s="197"/>
      <c r="D114" s="105">
        <v>0</v>
      </c>
      <c r="E114" s="15">
        <v>0</v>
      </c>
      <c r="F114" s="5">
        <f t="shared" si="114"/>
        <v>0</v>
      </c>
      <c r="G114" s="29">
        <f t="shared" si="105"/>
        <v>10</v>
      </c>
      <c r="H114" s="105">
        <v>0</v>
      </c>
      <c r="I114" s="15">
        <v>0</v>
      </c>
      <c r="J114" s="5">
        <f t="shared" si="106"/>
        <v>0</v>
      </c>
      <c r="K114" s="29">
        <f t="shared" si="107"/>
        <v>9</v>
      </c>
      <c r="L114" s="105">
        <v>0</v>
      </c>
      <c r="M114" s="15">
        <v>0</v>
      </c>
      <c r="N114" s="5">
        <f t="shared" si="108"/>
        <v>0</v>
      </c>
      <c r="O114" s="29">
        <f t="shared" si="109"/>
        <v>10</v>
      </c>
      <c r="P114" s="105">
        <v>0</v>
      </c>
      <c r="Q114" s="15">
        <v>0</v>
      </c>
      <c r="R114" s="5">
        <f t="shared" si="110"/>
        <v>0</v>
      </c>
      <c r="S114" s="29">
        <f t="shared" si="111"/>
        <v>9</v>
      </c>
      <c r="T114" s="39">
        <f t="shared" si="112"/>
        <v>0</v>
      </c>
      <c r="U114" s="29">
        <f t="shared" si="113"/>
        <v>10</v>
      </c>
      <c r="W114" s="62">
        <v>8</v>
      </c>
      <c r="X114" s="62">
        <f t="shared" si="115"/>
        <v>11.267</v>
      </c>
      <c r="Y114" s="62">
        <f t="shared" si="116"/>
        <v>8</v>
      </c>
      <c r="Z114" s="62">
        <f t="shared" si="117"/>
        <v>6.034</v>
      </c>
      <c r="AA114" s="62">
        <f t="shared" si="118"/>
        <v>7</v>
      </c>
      <c r="AB114" s="62">
        <f t="shared" si="119"/>
        <v>8.634</v>
      </c>
      <c r="AC114" s="62">
        <f t="shared" si="120"/>
        <v>8</v>
      </c>
      <c r="AD114" s="62">
        <f t="shared" si="121"/>
        <v>9.5</v>
      </c>
      <c r="AE114" s="62">
        <f t="shared" si="122"/>
        <v>7</v>
      </c>
      <c r="AF114" s="62" t="e">
        <f>LARGE(#REF!,$W114)</f>
        <v>#REF!</v>
      </c>
      <c r="AG114" s="62" t="e">
        <f t="shared" si="123"/>
        <v>#REF!</v>
      </c>
      <c r="AH114" s="62">
        <f t="shared" si="124"/>
        <v>37.035</v>
      </c>
      <c r="AI114" s="62">
        <f t="shared" si="125"/>
        <v>8</v>
      </c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ID114" s="1"/>
      <c r="IE114" s="10"/>
      <c r="IF114" s="10"/>
      <c r="IG114" s="10"/>
    </row>
    <row r="115" spans="1:241" ht="18">
      <c r="A115" s="196">
        <v>82</v>
      </c>
      <c r="B115" s="188" t="s">
        <v>280</v>
      </c>
      <c r="C115" s="197" t="s">
        <v>225</v>
      </c>
      <c r="D115" s="105">
        <v>13.5</v>
      </c>
      <c r="E115" s="15">
        <v>1.7</v>
      </c>
      <c r="F115" s="5">
        <f t="shared" si="114"/>
        <v>11.8</v>
      </c>
      <c r="G115" s="29">
        <f t="shared" si="105"/>
        <v>5</v>
      </c>
      <c r="H115" s="105">
        <v>13</v>
      </c>
      <c r="I115" s="15">
        <v>2.266</v>
      </c>
      <c r="J115" s="5">
        <f t="shared" si="106"/>
        <v>10.734</v>
      </c>
      <c r="K115" s="29">
        <f t="shared" si="107"/>
        <v>5</v>
      </c>
      <c r="L115" s="105">
        <v>13.5</v>
      </c>
      <c r="M115" s="15">
        <v>5.266</v>
      </c>
      <c r="N115" s="5">
        <f t="shared" si="108"/>
        <v>8.234</v>
      </c>
      <c r="O115" s="29">
        <f t="shared" si="109"/>
        <v>9</v>
      </c>
      <c r="P115" s="105">
        <v>13</v>
      </c>
      <c r="Q115" s="15">
        <v>2.633</v>
      </c>
      <c r="R115" s="5">
        <f t="shared" si="110"/>
        <v>10.367</v>
      </c>
      <c r="S115" s="29">
        <f t="shared" si="111"/>
        <v>6</v>
      </c>
      <c r="T115" s="39">
        <f t="shared" si="112"/>
        <v>41.135000000000005</v>
      </c>
      <c r="U115" s="29">
        <f t="shared" si="113"/>
        <v>6</v>
      </c>
      <c r="W115" s="62">
        <v>9</v>
      </c>
      <c r="X115" s="62">
        <f t="shared" si="115"/>
        <v>11.2</v>
      </c>
      <c r="Y115" s="62">
        <f t="shared" si="116"/>
        <v>9</v>
      </c>
      <c r="Z115" s="62">
        <f t="shared" si="117"/>
        <v>5.134</v>
      </c>
      <c r="AA115" s="62">
        <f t="shared" si="118"/>
        <v>8</v>
      </c>
      <c r="AB115" s="62">
        <f t="shared" si="119"/>
        <v>8.234</v>
      </c>
      <c r="AC115" s="62">
        <f t="shared" si="120"/>
        <v>9</v>
      </c>
      <c r="AD115" s="62">
        <f t="shared" si="121"/>
        <v>9.3</v>
      </c>
      <c r="AE115" s="62">
        <f t="shared" si="122"/>
        <v>8</v>
      </c>
      <c r="AF115" s="62" t="e">
        <f>LARGE(#REF!,$W115)</f>
        <v>#REF!</v>
      </c>
      <c r="AG115" s="62" t="e">
        <f t="shared" si="123"/>
        <v>#REF!</v>
      </c>
      <c r="AH115" s="62">
        <f t="shared" si="124"/>
        <v>36.202</v>
      </c>
      <c r="AI115" s="62">
        <f t="shared" si="125"/>
        <v>9</v>
      </c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ID115" s="1"/>
      <c r="IE115" s="10"/>
      <c r="IF115" s="10"/>
      <c r="IG115" s="10"/>
    </row>
    <row r="116" spans="1:241" ht="18">
      <c r="A116" s="196">
        <v>83</v>
      </c>
      <c r="B116" s="188" t="s">
        <v>132</v>
      </c>
      <c r="C116" s="197" t="s">
        <v>225</v>
      </c>
      <c r="D116" s="105">
        <v>13.5</v>
      </c>
      <c r="E116" s="15">
        <v>2.233</v>
      </c>
      <c r="F116" s="5">
        <f t="shared" si="114"/>
        <v>11.267</v>
      </c>
      <c r="G116" s="29">
        <f t="shared" si="105"/>
        <v>8</v>
      </c>
      <c r="H116" s="105">
        <v>12</v>
      </c>
      <c r="I116" s="15">
        <v>4.933</v>
      </c>
      <c r="J116" s="5">
        <f t="shared" si="106"/>
        <v>7.067</v>
      </c>
      <c r="K116" s="29">
        <f t="shared" si="107"/>
        <v>6</v>
      </c>
      <c r="L116" s="105">
        <v>13.5</v>
      </c>
      <c r="M116" s="15">
        <v>2.733</v>
      </c>
      <c r="N116" s="5">
        <f t="shared" si="108"/>
        <v>10.767</v>
      </c>
      <c r="O116" s="29">
        <f t="shared" si="109"/>
        <v>2</v>
      </c>
      <c r="P116" s="105">
        <v>12.5</v>
      </c>
      <c r="Q116" s="15">
        <v>3.2</v>
      </c>
      <c r="R116" s="5">
        <f t="shared" si="110"/>
        <v>9.3</v>
      </c>
      <c r="S116" s="29">
        <f t="shared" si="111"/>
        <v>8</v>
      </c>
      <c r="T116" s="39">
        <f t="shared" si="112"/>
        <v>38.400999999999996</v>
      </c>
      <c r="U116" s="29">
        <f t="shared" si="113"/>
        <v>7</v>
      </c>
      <c r="W116" s="62">
        <v>10</v>
      </c>
      <c r="X116" s="62">
        <f t="shared" si="115"/>
        <v>0</v>
      </c>
      <c r="Y116" s="62">
        <f t="shared" si="116"/>
        <v>10</v>
      </c>
      <c r="Z116" s="62">
        <f t="shared" si="117"/>
        <v>0</v>
      </c>
      <c r="AA116" s="62">
        <f t="shared" si="118"/>
        <v>9</v>
      </c>
      <c r="AB116" s="62">
        <f t="shared" si="119"/>
        <v>0</v>
      </c>
      <c r="AC116" s="62">
        <f t="shared" si="120"/>
        <v>10</v>
      </c>
      <c r="AD116" s="62">
        <f t="shared" si="121"/>
        <v>0</v>
      </c>
      <c r="AE116" s="62">
        <f t="shared" si="122"/>
        <v>9</v>
      </c>
      <c r="AF116" s="62" t="e">
        <f>LARGE(#REF!,$W116)</f>
        <v>#REF!</v>
      </c>
      <c r="AG116" s="62" t="e">
        <f t="shared" si="123"/>
        <v>#REF!</v>
      </c>
      <c r="AH116" s="62">
        <f t="shared" si="124"/>
        <v>0</v>
      </c>
      <c r="AI116" s="62">
        <f t="shared" si="125"/>
        <v>10</v>
      </c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ID116" s="1"/>
      <c r="IE116" s="10"/>
      <c r="IF116" s="10"/>
      <c r="IG116" s="10"/>
    </row>
    <row r="117" spans="1:241" ht="18">
      <c r="A117" s="107"/>
      <c r="B117" s="131"/>
      <c r="C117" s="132"/>
      <c r="D117" s="113">
        <v>0</v>
      </c>
      <c r="E117" s="74">
        <v>0</v>
      </c>
      <c r="F117" s="5">
        <f t="shared" si="114"/>
        <v>0</v>
      </c>
      <c r="G117" s="29">
        <f t="shared" si="105"/>
        <v>10</v>
      </c>
      <c r="H117" s="113">
        <v>0</v>
      </c>
      <c r="I117" s="74">
        <v>0</v>
      </c>
      <c r="J117" s="5">
        <f t="shared" si="106"/>
        <v>0</v>
      </c>
      <c r="K117" s="29">
        <f t="shared" si="107"/>
        <v>9</v>
      </c>
      <c r="L117" s="113">
        <v>0</v>
      </c>
      <c r="M117" s="74">
        <v>0</v>
      </c>
      <c r="N117" s="5">
        <f t="shared" si="108"/>
        <v>0</v>
      </c>
      <c r="O117" s="29">
        <f t="shared" si="109"/>
        <v>10</v>
      </c>
      <c r="P117" s="113">
        <v>0</v>
      </c>
      <c r="Q117" s="74">
        <v>0</v>
      </c>
      <c r="R117" s="5">
        <f t="shared" si="110"/>
        <v>0</v>
      </c>
      <c r="S117" s="29">
        <f t="shared" si="111"/>
        <v>9</v>
      </c>
      <c r="T117" s="39">
        <f t="shared" si="112"/>
        <v>0</v>
      </c>
      <c r="U117" s="29">
        <f t="shared" si="113"/>
        <v>10</v>
      </c>
      <c r="W117" s="62">
        <v>11</v>
      </c>
      <c r="X117" s="62">
        <f t="shared" si="115"/>
        <v>0</v>
      </c>
      <c r="Y117" s="62">
        <f t="shared" si="116"/>
        <v>10</v>
      </c>
      <c r="Z117" s="62">
        <f t="shared" si="117"/>
        <v>0</v>
      </c>
      <c r="AA117" s="62">
        <f t="shared" si="118"/>
        <v>9</v>
      </c>
      <c r="AB117" s="62">
        <f t="shared" si="119"/>
        <v>0</v>
      </c>
      <c r="AC117" s="62">
        <f t="shared" si="120"/>
        <v>10</v>
      </c>
      <c r="AD117" s="62">
        <f t="shared" si="121"/>
        <v>0</v>
      </c>
      <c r="AE117" s="62">
        <f t="shared" si="122"/>
        <v>9</v>
      </c>
      <c r="AF117" s="62" t="e">
        <f>LARGE(#REF!,$W117)</f>
        <v>#REF!</v>
      </c>
      <c r="AG117" s="62" t="e">
        <f t="shared" si="123"/>
        <v>#REF!</v>
      </c>
      <c r="AH117" s="62">
        <f t="shared" si="124"/>
        <v>0</v>
      </c>
      <c r="AI117" s="62">
        <f t="shared" si="125"/>
        <v>10</v>
      </c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ID117" s="1"/>
      <c r="IE117" s="10"/>
      <c r="IF117" s="10"/>
      <c r="IG117" s="10"/>
    </row>
    <row r="118" spans="1:241" ht="18">
      <c r="A118" s="107"/>
      <c r="B118" s="131"/>
      <c r="C118" s="132"/>
      <c r="D118" s="113">
        <v>0</v>
      </c>
      <c r="E118" s="74">
        <v>0</v>
      </c>
      <c r="F118" s="75">
        <f t="shared" si="114"/>
        <v>0</v>
      </c>
      <c r="G118" s="76">
        <f t="shared" si="105"/>
        <v>10</v>
      </c>
      <c r="H118" s="113">
        <v>0</v>
      </c>
      <c r="I118" s="74">
        <v>0</v>
      </c>
      <c r="J118" s="5">
        <f>H118-I118</f>
        <v>0</v>
      </c>
      <c r="K118" s="29">
        <f t="shared" si="107"/>
        <v>9</v>
      </c>
      <c r="L118" s="113">
        <v>0</v>
      </c>
      <c r="M118" s="74">
        <v>0</v>
      </c>
      <c r="N118" s="5">
        <f>L118-M118</f>
        <v>0</v>
      </c>
      <c r="O118" s="29">
        <f t="shared" si="109"/>
        <v>10</v>
      </c>
      <c r="P118" s="113">
        <v>0</v>
      </c>
      <c r="Q118" s="74">
        <v>0</v>
      </c>
      <c r="R118" s="5">
        <f>P118-Q118</f>
        <v>0</v>
      </c>
      <c r="S118" s="29">
        <f t="shared" si="111"/>
        <v>9</v>
      </c>
      <c r="T118" s="39">
        <f>F118+J118+N118+R118</f>
        <v>0</v>
      </c>
      <c r="U118" s="29">
        <f t="shared" si="113"/>
        <v>10</v>
      </c>
      <c r="W118" s="62">
        <v>12</v>
      </c>
      <c r="X118" s="62">
        <f t="shared" si="115"/>
        <v>0</v>
      </c>
      <c r="Y118" s="62">
        <f t="shared" si="116"/>
        <v>10</v>
      </c>
      <c r="Z118" s="62">
        <f t="shared" si="117"/>
        <v>0</v>
      </c>
      <c r="AA118" s="62">
        <f t="shared" si="118"/>
        <v>9</v>
      </c>
      <c r="AB118" s="62">
        <f t="shared" si="119"/>
        <v>0</v>
      </c>
      <c r="AC118" s="62">
        <f t="shared" si="120"/>
        <v>10</v>
      </c>
      <c r="AD118" s="62">
        <f t="shared" si="121"/>
        <v>0</v>
      </c>
      <c r="AE118" s="62">
        <f t="shared" si="122"/>
        <v>9</v>
      </c>
      <c r="AF118" s="62" t="e">
        <f>LARGE(#REF!,$W118)</f>
        <v>#REF!</v>
      </c>
      <c r="AG118" s="62" t="e">
        <f t="shared" si="123"/>
        <v>#REF!</v>
      </c>
      <c r="AH118" s="62">
        <f t="shared" si="124"/>
        <v>0</v>
      </c>
      <c r="AI118" s="62">
        <f t="shared" si="125"/>
        <v>10</v>
      </c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ID118" s="1"/>
      <c r="IE118" s="10"/>
      <c r="IF118" s="10"/>
      <c r="IG118" s="10"/>
    </row>
    <row r="119" spans="1:241" ht="18">
      <c r="A119" s="196">
        <v>84</v>
      </c>
      <c r="B119" s="188" t="s">
        <v>281</v>
      </c>
      <c r="C119" s="197" t="s">
        <v>209</v>
      </c>
      <c r="D119" s="113">
        <v>13.5</v>
      </c>
      <c r="E119" s="74">
        <v>1.466</v>
      </c>
      <c r="F119" s="75">
        <f>D119-E119</f>
        <v>12.034</v>
      </c>
      <c r="G119" s="76">
        <f t="shared" si="105"/>
        <v>2</v>
      </c>
      <c r="H119" s="113">
        <v>11.5</v>
      </c>
      <c r="I119" s="74">
        <v>5.466</v>
      </c>
      <c r="J119" s="5">
        <f>H119-I119</f>
        <v>6.034</v>
      </c>
      <c r="K119" s="29">
        <f t="shared" si="107"/>
        <v>7</v>
      </c>
      <c r="L119" s="113">
        <v>13</v>
      </c>
      <c r="M119" s="74">
        <v>4.366</v>
      </c>
      <c r="N119" s="5">
        <f>L119-M119</f>
        <v>8.634</v>
      </c>
      <c r="O119" s="29">
        <f t="shared" si="109"/>
        <v>8</v>
      </c>
      <c r="P119" s="113">
        <v>12.5</v>
      </c>
      <c r="Q119" s="74">
        <v>3</v>
      </c>
      <c r="R119" s="5">
        <f>P119-Q119</f>
        <v>9.5</v>
      </c>
      <c r="S119" s="29">
        <f t="shared" si="111"/>
        <v>7</v>
      </c>
      <c r="T119" s="39">
        <f>F119+J119+N119+R119</f>
        <v>36.202</v>
      </c>
      <c r="U119" s="29">
        <f t="shared" si="113"/>
        <v>9</v>
      </c>
      <c r="W119" s="62">
        <v>13</v>
      </c>
      <c r="X119" s="62">
        <f t="shared" si="115"/>
        <v>0</v>
      </c>
      <c r="Y119" s="62">
        <f t="shared" si="116"/>
        <v>10</v>
      </c>
      <c r="Z119" s="62">
        <f t="shared" si="117"/>
        <v>0</v>
      </c>
      <c r="AA119" s="62">
        <f t="shared" si="118"/>
        <v>9</v>
      </c>
      <c r="AB119" s="62">
        <f t="shared" si="119"/>
        <v>0</v>
      </c>
      <c r="AC119" s="62">
        <f t="shared" si="120"/>
        <v>10</v>
      </c>
      <c r="AD119" s="62">
        <f t="shared" si="121"/>
        <v>0</v>
      </c>
      <c r="AE119" s="62">
        <f t="shared" si="122"/>
        <v>9</v>
      </c>
      <c r="AF119" s="62" t="e">
        <f>LARGE(#REF!,$W119)</f>
        <v>#REF!</v>
      </c>
      <c r="AG119" s="62" t="e">
        <f t="shared" si="123"/>
        <v>#REF!</v>
      </c>
      <c r="AH119" s="62">
        <f t="shared" si="124"/>
        <v>0</v>
      </c>
      <c r="AI119" s="62">
        <f t="shared" si="125"/>
        <v>10</v>
      </c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ID119" s="1"/>
      <c r="IE119" s="10"/>
      <c r="IF119" s="10"/>
      <c r="IG119" s="10"/>
    </row>
    <row r="120" spans="1:241" ht="18">
      <c r="A120" s="196">
        <v>85</v>
      </c>
      <c r="B120" s="188" t="s">
        <v>282</v>
      </c>
      <c r="C120" s="197" t="s">
        <v>209</v>
      </c>
      <c r="D120" s="113">
        <v>13.5</v>
      </c>
      <c r="E120" s="74">
        <v>1.666</v>
      </c>
      <c r="F120" s="75">
        <f>D120-E120</f>
        <v>11.834</v>
      </c>
      <c r="G120" s="76">
        <f t="shared" si="105"/>
        <v>4</v>
      </c>
      <c r="H120" s="113">
        <v>12</v>
      </c>
      <c r="I120" s="74">
        <v>6.866</v>
      </c>
      <c r="J120" s="5">
        <f>H120-I120</f>
        <v>5.134</v>
      </c>
      <c r="K120" s="29">
        <f t="shared" si="107"/>
        <v>8</v>
      </c>
      <c r="L120" s="113">
        <v>13.5</v>
      </c>
      <c r="M120" s="74">
        <v>3.8</v>
      </c>
      <c r="N120" s="5">
        <f>L120-M120</f>
        <v>9.7</v>
      </c>
      <c r="O120" s="29">
        <f t="shared" si="109"/>
        <v>5</v>
      </c>
      <c r="P120" s="113">
        <v>13</v>
      </c>
      <c r="Q120" s="74">
        <v>2.633</v>
      </c>
      <c r="R120" s="5">
        <f>P120-Q120</f>
        <v>10.367</v>
      </c>
      <c r="S120" s="29">
        <f t="shared" si="111"/>
        <v>6</v>
      </c>
      <c r="T120" s="39">
        <f>F120+J120+N120+R120</f>
        <v>37.035</v>
      </c>
      <c r="U120" s="29">
        <f t="shared" si="113"/>
        <v>8</v>
      </c>
      <c r="W120" s="62">
        <v>14</v>
      </c>
      <c r="X120" s="62">
        <f t="shared" si="115"/>
        <v>0</v>
      </c>
      <c r="Y120" s="62">
        <f t="shared" si="116"/>
        <v>10</v>
      </c>
      <c r="Z120" s="62">
        <f t="shared" si="117"/>
        <v>0</v>
      </c>
      <c r="AA120" s="62">
        <f t="shared" si="118"/>
        <v>9</v>
      </c>
      <c r="AB120" s="62">
        <f t="shared" si="119"/>
        <v>0</v>
      </c>
      <c r="AC120" s="62">
        <f t="shared" si="120"/>
        <v>10</v>
      </c>
      <c r="AD120" s="62">
        <f t="shared" si="121"/>
        <v>0</v>
      </c>
      <c r="AE120" s="62">
        <f t="shared" si="122"/>
        <v>9</v>
      </c>
      <c r="AF120" s="62" t="e">
        <f>LARGE(#REF!,$W120)</f>
        <v>#REF!</v>
      </c>
      <c r="AG120" s="62" t="e">
        <f t="shared" si="123"/>
        <v>#REF!</v>
      </c>
      <c r="AH120" s="62">
        <f t="shared" si="124"/>
        <v>0</v>
      </c>
      <c r="AI120" s="62">
        <f t="shared" si="125"/>
        <v>10</v>
      </c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ID120" s="1"/>
      <c r="IE120" s="10"/>
      <c r="IF120" s="10"/>
      <c r="IG120" s="10"/>
    </row>
    <row r="121" spans="1:241" ht="18">
      <c r="A121" s="107"/>
      <c r="B121" s="131"/>
      <c r="C121" s="133"/>
      <c r="D121" s="113">
        <v>0</v>
      </c>
      <c r="E121" s="74">
        <v>0</v>
      </c>
      <c r="F121" s="75">
        <f>D121-E121</f>
        <v>0</v>
      </c>
      <c r="G121" s="76">
        <f t="shared" si="105"/>
        <v>10</v>
      </c>
      <c r="H121" s="113">
        <v>0</v>
      </c>
      <c r="I121" s="74">
        <v>0</v>
      </c>
      <c r="J121" s="5">
        <f>H121-I121</f>
        <v>0</v>
      </c>
      <c r="K121" s="29">
        <f t="shared" si="107"/>
        <v>9</v>
      </c>
      <c r="L121" s="113">
        <v>0</v>
      </c>
      <c r="M121" s="74">
        <v>0</v>
      </c>
      <c r="N121" s="5">
        <f>L121-M121</f>
        <v>0</v>
      </c>
      <c r="O121" s="29">
        <f t="shared" si="109"/>
        <v>10</v>
      </c>
      <c r="P121" s="113">
        <v>0</v>
      </c>
      <c r="Q121" s="74">
        <v>0</v>
      </c>
      <c r="R121" s="5">
        <f>P121-Q121</f>
        <v>0</v>
      </c>
      <c r="S121" s="29">
        <f t="shared" si="111"/>
        <v>9</v>
      </c>
      <c r="T121" s="39">
        <f>F121+J121+N121+R121</f>
        <v>0</v>
      </c>
      <c r="U121" s="29">
        <f t="shared" si="113"/>
        <v>10</v>
      </c>
      <c r="W121" s="62">
        <v>15</v>
      </c>
      <c r="X121" s="62">
        <f t="shared" si="115"/>
        <v>0</v>
      </c>
      <c r="Y121" s="62">
        <f t="shared" si="116"/>
        <v>10</v>
      </c>
      <c r="Z121" s="62">
        <f t="shared" si="117"/>
        <v>0</v>
      </c>
      <c r="AA121" s="62">
        <f t="shared" si="118"/>
        <v>9</v>
      </c>
      <c r="AB121" s="62">
        <f t="shared" si="119"/>
        <v>0</v>
      </c>
      <c r="AC121" s="62">
        <f t="shared" si="120"/>
        <v>10</v>
      </c>
      <c r="AD121" s="62">
        <f t="shared" si="121"/>
        <v>0</v>
      </c>
      <c r="AE121" s="62">
        <f t="shared" si="122"/>
        <v>9</v>
      </c>
      <c r="AF121" s="62" t="e">
        <f>LARGE(#REF!,$W121)</f>
        <v>#REF!</v>
      </c>
      <c r="AG121" s="62" t="e">
        <f t="shared" si="123"/>
        <v>#REF!</v>
      </c>
      <c r="AH121" s="62">
        <f t="shared" si="124"/>
        <v>0</v>
      </c>
      <c r="AI121" s="62">
        <f t="shared" si="125"/>
        <v>10</v>
      </c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ID121" s="1"/>
      <c r="IE121" s="10"/>
      <c r="IF121" s="10"/>
      <c r="IG121" s="10"/>
    </row>
    <row r="122" spans="1:241" ht="18.75" thickBot="1">
      <c r="A122" s="163"/>
      <c r="B122" s="171"/>
      <c r="C122" s="154"/>
      <c r="D122" s="106">
        <v>0</v>
      </c>
      <c r="E122" s="32">
        <v>0</v>
      </c>
      <c r="F122" s="33">
        <f t="shared" si="114"/>
        <v>0</v>
      </c>
      <c r="G122" s="34">
        <f t="shared" si="105"/>
        <v>10</v>
      </c>
      <c r="H122" s="106">
        <v>0</v>
      </c>
      <c r="I122" s="32">
        <v>0</v>
      </c>
      <c r="J122" s="33">
        <f t="shared" si="106"/>
        <v>0</v>
      </c>
      <c r="K122" s="34">
        <f t="shared" si="107"/>
        <v>9</v>
      </c>
      <c r="L122" s="106">
        <v>0</v>
      </c>
      <c r="M122" s="32">
        <v>0</v>
      </c>
      <c r="N122" s="33">
        <f t="shared" si="108"/>
        <v>0</v>
      </c>
      <c r="O122" s="34">
        <f t="shared" si="109"/>
        <v>10</v>
      </c>
      <c r="P122" s="106">
        <v>0</v>
      </c>
      <c r="Q122" s="32">
        <v>0</v>
      </c>
      <c r="R122" s="33">
        <f t="shared" si="110"/>
        <v>0</v>
      </c>
      <c r="S122" s="34">
        <f t="shared" si="111"/>
        <v>9</v>
      </c>
      <c r="T122" s="40">
        <f t="shared" si="112"/>
        <v>0</v>
      </c>
      <c r="U122" s="34">
        <f t="shared" si="113"/>
        <v>10</v>
      </c>
      <c r="W122" s="62">
        <v>16</v>
      </c>
      <c r="X122" s="62">
        <f t="shared" si="115"/>
        <v>0</v>
      </c>
      <c r="Y122" s="62">
        <f t="shared" si="116"/>
        <v>10</v>
      </c>
      <c r="Z122" s="62">
        <f t="shared" si="117"/>
        <v>0</v>
      </c>
      <c r="AA122" s="62">
        <f t="shared" si="118"/>
        <v>9</v>
      </c>
      <c r="AB122" s="62">
        <f t="shared" si="119"/>
        <v>0</v>
      </c>
      <c r="AC122" s="62">
        <f t="shared" si="120"/>
        <v>10</v>
      </c>
      <c r="AD122" s="62">
        <f t="shared" si="121"/>
        <v>0</v>
      </c>
      <c r="AE122" s="62">
        <f t="shared" si="122"/>
        <v>9</v>
      </c>
      <c r="AF122" s="62" t="e">
        <f>LARGE(#REF!,$W122)</f>
        <v>#REF!</v>
      </c>
      <c r="AG122" s="62" t="e">
        <f t="shared" si="123"/>
        <v>#REF!</v>
      </c>
      <c r="AH122" s="62">
        <f t="shared" si="124"/>
        <v>0</v>
      </c>
      <c r="AI122" s="62">
        <f t="shared" si="125"/>
        <v>10</v>
      </c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ID122" s="1"/>
      <c r="IE122" s="10"/>
      <c r="IF122" s="10"/>
      <c r="IG122" s="10"/>
    </row>
  </sheetData>
  <sheetProtection/>
  <mergeCells count="30">
    <mergeCell ref="T44:U44"/>
    <mergeCell ref="F23:G23"/>
    <mergeCell ref="J23:K23"/>
    <mergeCell ref="N23:O23"/>
    <mergeCell ref="R23:S23"/>
    <mergeCell ref="F3:G3"/>
    <mergeCell ref="J3:K3"/>
    <mergeCell ref="N3:O3"/>
    <mergeCell ref="R3:S3"/>
    <mergeCell ref="T3:U3"/>
    <mergeCell ref="T85:U85"/>
    <mergeCell ref="F65:G65"/>
    <mergeCell ref="J65:K65"/>
    <mergeCell ref="N65:O65"/>
    <mergeCell ref="R65:S65"/>
    <mergeCell ref="T23:U23"/>
    <mergeCell ref="F44:G44"/>
    <mergeCell ref="J44:K44"/>
    <mergeCell ref="N44:O44"/>
    <mergeCell ref="R44:S44"/>
    <mergeCell ref="T105:U105"/>
    <mergeCell ref="F105:G105"/>
    <mergeCell ref="J105:K105"/>
    <mergeCell ref="N105:O105"/>
    <mergeCell ref="R105:S105"/>
    <mergeCell ref="T65:U65"/>
    <mergeCell ref="F85:G85"/>
    <mergeCell ref="J85:K85"/>
    <mergeCell ref="N85:O85"/>
    <mergeCell ref="R85:S85"/>
  </mergeCells>
  <conditionalFormatting sqref="F106:G122 J106:K122 N106:O122 R106:U122 F86:G102 J86:K102 N86:O102 R66:U82 F66:G82 N66:O82 J45:K62 R45:U62 N45:O62 F45:G62 R24:U40 N24:O40 F24:G40 J24:K40 J4:K20 R4:U20 N4:O20 F4:G20 J66:K82 R86:U10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5118110236220472" right="0.7480314960629921" top="1.1023622047244095" bottom="1.4566929133858268" header="0.8661417322834646" footer="0.3937007874015748"/>
  <pageSetup fitToHeight="4" fitToWidth="1" horizontalDpi="300" verticalDpi="300" orientation="landscape" paperSize="9" scale="54" r:id="rId2"/>
  <headerFooter alignWithMargins="0">
    <oddHeader xml:space="preserve">&amp;C&amp;16NWGA GRADES FINALS 2013&amp;R&amp;16 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zoomScalePageLayoutView="0" workbookViewId="0" topLeftCell="A1">
      <selection activeCell="H41" sqref="H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K48"/>
  <sheetViews>
    <sheetView zoomScale="75" zoomScaleNormal="75" zoomScalePageLayoutView="0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9.140625" defaultRowHeight="12.75"/>
  <cols>
    <col min="1" max="1" width="6.8515625" style="7" customWidth="1"/>
    <col min="2" max="2" width="39.140625" style="7" bestFit="1" customWidth="1"/>
    <col min="3" max="3" width="27.28125" style="9" customWidth="1"/>
    <col min="4" max="4" width="12.8515625" style="9" customWidth="1"/>
    <col min="5" max="5" width="11.7109375" style="9" bestFit="1" customWidth="1"/>
    <col min="6" max="6" width="11.28125" style="9" customWidth="1"/>
    <col min="7" max="7" width="6.421875" style="7" bestFit="1" customWidth="1"/>
    <col min="8" max="8" width="13.28125" style="7" customWidth="1"/>
    <col min="9" max="9" width="11.7109375" style="9" bestFit="1" customWidth="1"/>
    <col min="10" max="10" width="10.00390625" style="9" bestFit="1" customWidth="1"/>
    <col min="11" max="11" width="6.421875" style="9" bestFit="1" customWidth="1"/>
    <col min="12" max="12" width="14.140625" style="7" customWidth="1"/>
    <col min="13" max="13" width="11.7109375" style="7" bestFit="1" customWidth="1"/>
    <col min="14" max="14" width="10.00390625" style="9" bestFit="1" customWidth="1"/>
    <col min="15" max="15" width="6.421875" style="9" bestFit="1" customWidth="1"/>
    <col min="16" max="16" width="13.421875" style="9" customWidth="1"/>
    <col min="17" max="17" width="11.7109375" style="7" bestFit="1" customWidth="1"/>
    <col min="18" max="18" width="10.00390625" style="7" bestFit="1" customWidth="1"/>
    <col min="19" max="19" width="6.421875" style="9" bestFit="1" customWidth="1"/>
    <col min="20" max="20" width="13.8515625" style="9" customWidth="1"/>
    <col min="21" max="21" width="9.7109375" style="9" customWidth="1"/>
    <col min="22" max="22" width="3.421875" style="7" customWidth="1"/>
    <col min="23" max="23" width="13.421875" style="9" customWidth="1"/>
    <col min="24" max="24" width="11.7109375" style="7" bestFit="1" customWidth="1"/>
    <col min="25" max="25" width="10.00390625" style="7" bestFit="1" customWidth="1"/>
    <col min="26" max="26" width="6.421875" style="9" bestFit="1" customWidth="1"/>
    <col min="27" max="27" width="3.28125" style="54" customWidth="1"/>
    <col min="28" max="28" width="13.8515625" style="9" customWidth="1"/>
    <col min="29" max="29" width="9.7109375" style="9" customWidth="1"/>
    <col min="30" max="30" width="15.140625" style="60" customWidth="1"/>
    <col min="31" max="39" width="9.140625" style="7" hidden="1" customWidth="1"/>
    <col min="40" max="45" width="10.7109375" style="7" hidden="1" customWidth="1"/>
    <col min="46" max="71" width="10.7109375" style="7" customWidth="1"/>
    <col min="72" max="245" width="9.140625" style="7" customWidth="1"/>
    <col min="246" max="16384" width="9.140625" style="10" customWidth="1"/>
  </cols>
  <sheetData>
    <row r="2" spans="1:30" ht="33.75">
      <c r="A2" s="187" t="s">
        <v>34</v>
      </c>
      <c r="E2" s="185" t="s">
        <v>87</v>
      </c>
      <c r="G2" s="9"/>
      <c r="I2" s="186" t="s">
        <v>88</v>
      </c>
      <c r="L2" s="9"/>
      <c r="AD2" s="52"/>
    </row>
    <row r="3" spans="1:30" ht="33.75">
      <c r="A3" s="184"/>
      <c r="E3" s="185" t="s">
        <v>28</v>
      </c>
      <c r="G3" s="9"/>
      <c r="I3" s="186"/>
      <c r="L3" s="186" t="s">
        <v>85</v>
      </c>
      <c r="AD3" s="56"/>
    </row>
    <row r="4" spans="1:30" ht="33.75">
      <c r="A4" s="184"/>
      <c r="E4" s="185"/>
      <c r="G4" s="9"/>
      <c r="I4" s="186"/>
      <c r="L4" s="186" t="s">
        <v>86</v>
      </c>
      <c r="AD4" s="52"/>
    </row>
    <row r="5" spans="1:30" ht="1.5" customHeight="1">
      <c r="A5" s="11"/>
      <c r="E5" s="12"/>
      <c r="G5" s="9"/>
      <c r="I5" s="13"/>
      <c r="L5" s="9"/>
      <c r="AD5" s="52"/>
    </row>
    <row r="6" ht="13.5" thickBot="1">
      <c r="AD6" s="52"/>
    </row>
    <row r="7" spans="1:242" s="20" customFormat="1" ht="32.25" customHeight="1" thickBot="1">
      <c r="A7" s="109" t="s">
        <v>10</v>
      </c>
      <c r="B7" s="110" t="s">
        <v>9</v>
      </c>
      <c r="C7" s="111" t="s">
        <v>6</v>
      </c>
      <c r="D7" s="67" t="s">
        <v>0</v>
      </c>
      <c r="E7" s="68"/>
      <c r="F7" s="219"/>
      <c r="G7" s="220"/>
      <c r="H7" s="67" t="s">
        <v>1</v>
      </c>
      <c r="I7" s="68"/>
      <c r="J7" s="219"/>
      <c r="K7" s="220"/>
      <c r="L7" s="67" t="s">
        <v>2</v>
      </c>
      <c r="M7" s="68"/>
      <c r="N7" s="219"/>
      <c r="O7" s="220"/>
      <c r="P7" s="67" t="s">
        <v>3</v>
      </c>
      <c r="Q7" s="68"/>
      <c r="R7" s="219"/>
      <c r="S7" s="220"/>
      <c r="T7" s="217" t="s">
        <v>30</v>
      </c>
      <c r="U7" s="218"/>
      <c r="W7" s="164"/>
      <c r="X7" s="165" t="s">
        <v>8</v>
      </c>
      <c r="Y7" s="166"/>
      <c r="Z7" s="167"/>
      <c r="AA7" s="56"/>
      <c r="AB7" s="217" t="s">
        <v>31</v>
      </c>
      <c r="AC7" s="218"/>
      <c r="AD7" s="56"/>
      <c r="AE7" s="21"/>
      <c r="AF7" s="21" t="s">
        <v>0</v>
      </c>
      <c r="AG7" s="21"/>
      <c r="AH7" s="22" t="s">
        <v>1</v>
      </c>
      <c r="AI7" s="22"/>
      <c r="AJ7" s="21" t="s">
        <v>2</v>
      </c>
      <c r="AK7" s="21"/>
      <c r="AL7" s="22" t="s">
        <v>3</v>
      </c>
      <c r="AM7" s="22"/>
      <c r="AN7" s="22" t="s">
        <v>32</v>
      </c>
      <c r="AO7" s="22"/>
      <c r="AP7" s="23" t="s">
        <v>29</v>
      </c>
      <c r="AQ7" s="23"/>
      <c r="AR7" s="23" t="s">
        <v>33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IH7" s="24"/>
    </row>
    <row r="8" spans="1:242" s="17" customFormat="1" ht="18">
      <c r="A8" s="145" t="s">
        <v>7</v>
      </c>
      <c r="B8" s="146"/>
      <c r="C8" s="147"/>
      <c r="D8" s="108" t="s">
        <v>83</v>
      </c>
      <c r="E8" s="63" t="s">
        <v>84</v>
      </c>
      <c r="F8" s="65" t="s">
        <v>5</v>
      </c>
      <c r="G8" s="64" t="s">
        <v>20</v>
      </c>
      <c r="H8" s="108" t="s">
        <v>83</v>
      </c>
      <c r="I8" s="63" t="s">
        <v>84</v>
      </c>
      <c r="J8" s="65" t="s">
        <v>5</v>
      </c>
      <c r="K8" s="64" t="s">
        <v>20</v>
      </c>
      <c r="L8" s="108" t="s">
        <v>83</v>
      </c>
      <c r="M8" s="63" t="s">
        <v>84</v>
      </c>
      <c r="N8" s="65" t="s">
        <v>5</v>
      </c>
      <c r="O8" s="64" t="s">
        <v>20</v>
      </c>
      <c r="P8" s="108" t="s">
        <v>83</v>
      </c>
      <c r="Q8" s="63" t="s">
        <v>84</v>
      </c>
      <c r="R8" s="65" t="s">
        <v>5</v>
      </c>
      <c r="S8" s="64" t="s">
        <v>20</v>
      </c>
      <c r="T8" s="66" t="s">
        <v>5</v>
      </c>
      <c r="U8" s="64" t="s">
        <v>20</v>
      </c>
      <c r="W8" s="43" t="s">
        <v>83</v>
      </c>
      <c r="X8" s="44" t="s">
        <v>84</v>
      </c>
      <c r="Y8" s="81" t="s">
        <v>5</v>
      </c>
      <c r="Z8" s="48" t="s">
        <v>20</v>
      </c>
      <c r="AA8" s="58"/>
      <c r="AB8" s="66" t="s">
        <v>5</v>
      </c>
      <c r="AC8" s="64" t="s">
        <v>20</v>
      </c>
      <c r="AD8" s="5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IH8" s="19"/>
    </row>
    <row r="9" spans="1:245" ht="18">
      <c r="A9" s="196" t="s">
        <v>7</v>
      </c>
      <c r="B9" s="188" t="s">
        <v>7</v>
      </c>
      <c r="C9" s="197" t="s">
        <v>7</v>
      </c>
      <c r="D9" s="104">
        <v>0</v>
      </c>
      <c r="E9" s="14">
        <v>0</v>
      </c>
      <c r="F9" s="5">
        <f aca="true" t="shared" si="0" ref="F9:F34">D9-E9</f>
        <v>0</v>
      </c>
      <c r="G9" s="29">
        <f aca="true" t="shared" si="1" ref="G9:G42">VLOOKUP(F9,AF$9:AG$42,2,FALSE)</f>
        <v>19</v>
      </c>
      <c r="H9" s="104">
        <v>0</v>
      </c>
      <c r="I9" s="14">
        <v>0</v>
      </c>
      <c r="J9" s="5">
        <f aca="true" t="shared" si="2" ref="J9:J27">H9-I9</f>
        <v>0</v>
      </c>
      <c r="K9" s="29">
        <f aca="true" t="shared" si="3" ref="K9:K42">VLOOKUP(J9,AH$9:AI$42,2,FALSE)</f>
        <v>25</v>
      </c>
      <c r="L9" s="104">
        <v>0</v>
      </c>
      <c r="M9" s="14">
        <v>0</v>
      </c>
      <c r="N9" s="5">
        <f aca="true" t="shared" si="4" ref="N9:N27">L9-M9</f>
        <v>0</v>
      </c>
      <c r="O9" s="29">
        <f aca="true" t="shared" si="5" ref="O9:O42">VLOOKUP(N9,AJ$9:AK$42,2,FALSE)</f>
        <v>29</v>
      </c>
      <c r="P9" s="104">
        <v>0</v>
      </c>
      <c r="Q9" s="14">
        <v>0</v>
      </c>
      <c r="R9" s="5">
        <f aca="true" t="shared" si="6" ref="R9:R27">P9-Q9</f>
        <v>0</v>
      </c>
      <c r="S9" s="29">
        <f aca="true" t="shared" si="7" ref="S9:S42">VLOOKUP(R9,AL$9:AM$42,2,FALSE)</f>
        <v>25</v>
      </c>
      <c r="T9" s="39">
        <f>R9+N9+J9+F9</f>
        <v>0</v>
      </c>
      <c r="U9" s="29">
        <f aca="true" t="shared" si="8" ref="U9:U42">VLOOKUP(T9,AN$9:AO$42,2,FALSE)</f>
        <v>28</v>
      </c>
      <c r="W9" s="28">
        <v>0</v>
      </c>
      <c r="X9" s="14">
        <v>0</v>
      </c>
      <c r="Y9" s="5">
        <f aca="true" t="shared" si="9" ref="Y9:Y27">W9-X9</f>
        <v>0</v>
      </c>
      <c r="Z9" s="29">
        <f aca="true" t="shared" si="10" ref="Z9:Z42">VLOOKUP(Y9,AP$9:AQ$42,2,FALSE)</f>
        <v>25</v>
      </c>
      <c r="AA9" s="52"/>
      <c r="AB9" s="39">
        <f aca="true" t="shared" si="11" ref="AB9:AB27">T9+Y9</f>
        <v>0</v>
      </c>
      <c r="AC9" s="29">
        <f aca="true" t="shared" si="12" ref="AC9:AC42">VLOOKUP(AB9,AR$9:AS$42,2,FALSE)</f>
        <v>31</v>
      </c>
      <c r="AD9" s="52"/>
      <c r="AE9" s="6">
        <v>1</v>
      </c>
      <c r="AF9" s="6">
        <f>LARGE(F$9:F$42,$AE9)</f>
        <v>13.15</v>
      </c>
      <c r="AG9" s="6">
        <f>IF(AF9=AF8,AG8,AG8+1)</f>
        <v>1</v>
      </c>
      <c r="AH9" s="6">
        <f>LARGE(J$9:J$42,$AE9)</f>
        <v>12.9</v>
      </c>
      <c r="AI9" s="6">
        <f>IF(AH9=AH8,AI8,AI8+1)</f>
        <v>1</v>
      </c>
      <c r="AJ9" s="6">
        <f>LARGE(N$9:N$42,$AE9)</f>
        <v>11.35</v>
      </c>
      <c r="AK9" s="6">
        <f>IF(AJ9=AJ8,AK8,AK8+1)</f>
        <v>1</v>
      </c>
      <c r="AL9" s="6">
        <f>LARGE(R$9:R$42,$AE9)</f>
        <v>11.4</v>
      </c>
      <c r="AM9" s="6">
        <f>IF(AL9=AL8,AM8,AM8+1)</f>
        <v>1</v>
      </c>
      <c r="AN9" s="6">
        <f>LARGE(T$9:T$42,$AE9)</f>
        <v>47</v>
      </c>
      <c r="AO9" s="6">
        <f>IF(AN9=AN8,AO8,AO8+1)</f>
        <v>1</v>
      </c>
      <c r="AP9" s="6">
        <f>LARGE(Y$9:Y$42,$AE9)</f>
        <v>12.7</v>
      </c>
      <c r="AQ9" s="6">
        <f>IF(AP9=AP8,AQ8,AQ8+1)</f>
        <v>1</v>
      </c>
      <c r="AR9" s="6">
        <f>LARGE(AB$9:AB$42,$AE9)</f>
        <v>59.6</v>
      </c>
      <c r="AS9" s="6">
        <f>IF(AR9=AR8,AS8,AS8+1)</f>
        <v>1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IH9" s="1"/>
      <c r="II9" s="10"/>
      <c r="IJ9" s="10"/>
      <c r="IK9" s="10"/>
    </row>
    <row r="10" spans="1:245" ht="18">
      <c r="A10" s="196">
        <v>21</v>
      </c>
      <c r="B10" s="188" t="s">
        <v>152</v>
      </c>
      <c r="C10" s="197" t="s">
        <v>143</v>
      </c>
      <c r="D10" s="105">
        <v>13.5</v>
      </c>
      <c r="E10" s="15">
        <v>0.8</v>
      </c>
      <c r="F10" s="5">
        <f t="shared" si="0"/>
        <v>12.7</v>
      </c>
      <c r="G10" s="29">
        <f t="shared" si="1"/>
        <v>2</v>
      </c>
      <c r="H10" s="104">
        <v>13</v>
      </c>
      <c r="I10" s="14">
        <v>2.3</v>
      </c>
      <c r="J10" s="5">
        <f t="shared" si="2"/>
        <v>10.7</v>
      </c>
      <c r="K10" s="29">
        <f t="shared" si="3"/>
        <v>17</v>
      </c>
      <c r="L10" s="104">
        <v>13.5</v>
      </c>
      <c r="M10" s="14">
        <v>2.9</v>
      </c>
      <c r="N10" s="5">
        <f t="shared" si="4"/>
        <v>10.6</v>
      </c>
      <c r="O10" s="29">
        <f t="shared" si="5"/>
        <v>8</v>
      </c>
      <c r="P10" s="104">
        <v>13.5</v>
      </c>
      <c r="Q10" s="14">
        <v>2.1</v>
      </c>
      <c r="R10" s="5">
        <f t="shared" si="6"/>
        <v>11.4</v>
      </c>
      <c r="S10" s="29">
        <f t="shared" si="7"/>
        <v>1</v>
      </c>
      <c r="T10" s="39">
        <f aca="true" t="shared" si="13" ref="T10:T27">R10+N10+J10+F10</f>
        <v>45.400000000000006</v>
      </c>
      <c r="U10" s="29">
        <f t="shared" si="8"/>
        <v>9</v>
      </c>
      <c r="W10" s="28">
        <v>13.5</v>
      </c>
      <c r="X10" s="14">
        <v>2.55</v>
      </c>
      <c r="Y10" s="5">
        <f t="shared" si="9"/>
        <v>10.95</v>
      </c>
      <c r="Z10" s="29">
        <f t="shared" si="10"/>
        <v>14</v>
      </c>
      <c r="AA10" s="52"/>
      <c r="AB10" s="39">
        <f t="shared" si="11"/>
        <v>56.35000000000001</v>
      </c>
      <c r="AC10" s="29">
        <f t="shared" si="12"/>
        <v>10</v>
      </c>
      <c r="AD10" s="52"/>
      <c r="AE10" s="6">
        <v>2</v>
      </c>
      <c r="AF10" s="6">
        <f aca="true" t="shared" si="14" ref="AF10:AF42">LARGE(F$9:F$42,$AE10)</f>
        <v>12.7</v>
      </c>
      <c r="AG10" s="6">
        <f aca="true" t="shared" si="15" ref="AG10:AG42">IF(AF10=AF9,AG9,AG9+1)</f>
        <v>2</v>
      </c>
      <c r="AH10" s="6">
        <f aca="true" t="shared" si="16" ref="AH10:AH42">LARGE(J$9:J$42,$AE10)</f>
        <v>12.65</v>
      </c>
      <c r="AI10" s="6">
        <f aca="true" t="shared" si="17" ref="AI10:AI42">IF(AH10=AH9,AI9,AI9+1)</f>
        <v>2</v>
      </c>
      <c r="AJ10" s="6">
        <f aca="true" t="shared" si="18" ref="AJ10:AJ42">LARGE(N$9:N$42,$AE10)</f>
        <v>11.2</v>
      </c>
      <c r="AK10" s="6">
        <f aca="true" t="shared" si="19" ref="AK10:AK42">IF(AJ10=AJ9,AK9,AK9+1)</f>
        <v>2</v>
      </c>
      <c r="AL10" s="6">
        <f aca="true" t="shared" si="20" ref="AL10:AL42">LARGE(R$9:R$42,$AE10)</f>
        <v>11.4</v>
      </c>
      <c r="AM10" s="6">
        <f aca="true" t="shared" si="21" ref="AM10:AM42">IF(AL10=AL9,AM9,AM9+1)</f>
        <v>1</v>
      </c>
      <c r="AN10" s="6">
        <f aca="true" t="shared" si="22" ref="AN10:AN42">LARGE(T$9:T$42,$AE10)</f>
        <v>46.4</v>
      </c>
      <c r="AO10" s="6">
        <f aca="true" t="shared" si="23" ref="AO10:AO42">IF(AN10=AN9,AO9,AO9+1)</f>
        <v>2</v>
      </c>
      <c r="AP10" s="6">
        <f aca="true" t="shared" si="24" ref="AP10:AP42">LARGE(Y$9:Y$42,$AE10)</f>
        <v>12.6</v>
      </c>
      <c r="AQ10" s="6">
        <f aca="true" t="shared" si="25" ref="AQ10:AQ42">IF(AP10=AP9,AQ9,AQ9+1)</f>
        <v>2</v>
      </c>
      <c r="AR10" s="6">
        <f aca="true" t="shared" si="26" ref="AR10:AR42">LARGE(AB$9:AB$42,$AE10)</f>
        <v>59</v>
      </c>
      <c r="AS10" s="6">
        <f aca="true" t="shared" si="27" ref="AS10:AS42">IF(AR10=AR9,AS9,AS9+1)</f>
        <v>2</v>
      </c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IH10" s="1"/>
      <c r="II10" s="10"/>
      <c r="IJ10" s="10"/>
      <c r="IK10" s="10"/>
    </row>
    <row r="11" spans="1:245" ht="18">
      <c r="A11" s="196">
        <v>22</v>
      </c>
      <c r="B11" s="188" t="s">
        <v>151</v>
      </c>
      <c r="C11" s="191" t="s">
        <v>73</v>
      </c>
      <c r="D11" s="105">
        <v>13.5</v>
      </c>
      <c r="E11" s="15">
        <v>1.9</v>
      </c>
      <c r="F11" s="5">
        <f t="shared" si="0"/>
        <v>11.6</v>
      </c>
      <c r="G11" s="29">
        <f t="shared" si="1"/>
        <v>17</v>
      </c>
      <c r="H11" s="105">
        <v>13.5</v>
      </c>
      <c r="I11" s="15">
        <v>3.15</v>
      </c>
      <c r="J11" s="5">
        <f t="shared" si="2"/>
        <v>10.35</v>
      </c>
      <c r="K11" s="29">
        <f t="shared" si="3"/>
        <v>18</v>
      </c>
      <c r="L11" s="105">
        <v>13</v>
      </c>
      <c r="M11" s="15">
        <v>4.25</v>
      </c>
      <c r="N11" s="5">
        <f t="shared" si="4"/>
        <v>8.75</v>
      </c>
      <c r="O11" s="29">
        <f t="shared" si="5"/>
        <v>22</v>
      </c>
      <c r="P11" s="105">
        <v>13.5</v>
      </c>
      <c r="Q11" s="15">
        <v>2.8</v>
      </c>
      <c r="R11" s="5">
        <f t="shared" si="6"/>
        <v>10.7</v>
      </c>
      <c r="S11" s="29">
        <f t="shared" si="7"/>
        <v>9</v>
      </c>
      <c r="T11" s="39">
        <f t="shared" si="13"/>
        <v>41.4</v>
      </c>
      <c r="U11" s="29">
        <f t="shared" si="8"/>
        <v>21</v>
      </c>
      <c r="W11" s="30">
        <v>13</v>
      </c>
      <c r="X11" s="15">
        <v>2.6</v>
      </c>
      <c r="Y11" s="5">
        <f t="shared" si="9"/>
        <v>10.4</v>
      </c>
      <c r="Z11" s="29">
        <f t="shared" si="10"/>
        <v>17</v>
      </c>
      <c r="AA11" s="52"/>
      <c r="AB11" s="39">
        <f t="shared" si="11"/>
        <v>51.8</v>
      </c>
      <c r="AC11" s="29">
        <f t="shared" si="12"/>
        <v>24</v>
      </c>
      <c r="AD11" s="52"/>
      <c r="AE11" s="6">
        <v>3</v>
      </c>
      <c r="AF11" s="6">
        <f t="shared" si="14"/>
        <v>12.65</v>
      </c>
      <c r="AG11" s="6">
        <f t="shared" si="15"/>
        <v>3</v>
      </c>
      <c r="AH11" s="6">
        <f t="shared" si="16"/>
        <v>12.4</v>
      </c>
      <c r="AI11" s="6">
        <f t="shared" si="17"/>
        <v>3</v>
      </c>
      <c r="AJ11" s="6">
        <f t="shared" si="18"/>
        <v>11.15</v>
      </c>
      <c r="AK11" s="6">
        <f t="shared" si="19"/>
        <v>3</v>
      </c>
      <c r="AL11" s="6">
        <f t="shared" si="20"/>
        <v>11.3</v>
      </c>
      <c r="AM11" s="6">
        <f t="shared" si="21"/>
        <v>2</v>
      </c>
      <c r="AN11" s="6">
        <f t="shared" si="22"/>
        <v>46.35</v>
      </c>
      <c r="AO11" s="6">
        <f t="shared" si="23"/>
        <v>3</v>
      </c>
      <c r="AP11" s="6">
        <f t="shared" si="24"/>
        <v>12.2</v>
      </c>
      <c r="AQ11" s="6">
        <f t="shared" si="25"/>
        <v>3</v>
      </c>
      <c r="AR11" s="6">
        <f t="shared" si="26"/>
        <v>58.55</v>
      </c>
      <c r="AS11" s="6">
        <f t="shared" si="27"/>
        <v>3</v>
      </c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IH11" s="1"/>
      <c r="II11" s="10"/>
      <c r="IJ11" s="10"/>
      <c r="IK11" s="10"/>
    </row>
    <row r="12" spans="1:245" ht="18">
      <c r="A12" s="196">
        <v>23</v>
      </c>
      <c r="B12" s="188" t="s">
        <v>98</v>
      </c>
      <c r="C12" s="191" t="s">
        <v>76</v>
      </c>
      <c r="D12" s="105">
        <v>13.5</v>
      </c>
      <c r="E12" s="15">
        <v>1.75</v>
      </c>
      <c r="F12" s="5">
        <f t="shared" si="0"/>
        <v>11.75</v>
      </c>
      <c r="G12" s="29">
        <f t="shared" si="1"/>
        <v>16</v>
      </c>
      <c r="H12" s="105">
        <v>13.5</v>
      </c>
      <c r="I12" s="15">
        <v>1.1</v>
      </c>
      <c r="J12" s="5">
        <f t="shared" si="2"/>
        <v>12.4</v>
      </c>
      <c r="K12" s="29">
        <f t="shared" si="3"/>
        <v>3</v>
      </c>
      <c r="L12" s="105">
        <v>13.5</v>
      </c>
      <c r="M12" s="15">
        <v>2.6</v>
      </c>
      <c r="N12" s="5">
        <f t="shared" si="4"/>
        <v>10.9</v>
      </c>
      <c r="O12" s="29">
        <f t="shared" si="5"/>
        <v>6</v>
      </c>
      <c r="P12" s="105">
        <v>13</v>
      </c>
      <c r="Q12" s="15">
        <v>3.5</v>
      </c>
      <c r="R12" s="5">
        <f t="shared" si="6"/>
        <v>9.5</v>
      </c>
      <c r="S12" s="29">
        <f t="shared" si="7"/>
        <v>20</v>
      </c>
      <c r="T12" s="39">
        <f t="shared" si="13"/>
        <v>44.55</v>
      </c>
      <c r="U12" s="29">
        <f t="shared" si="8"/>
        <v>11</v>
      </c>
      <c r="W12" s="30">
        <v>13</v>
      </c>
      <c r="X12" s="15">
        <v>2.05</v>
      </c>
      <c r="Y12" s="5">
        <f t="shared" si="9"/>
        <v>10.95</v>
      </c>
      <c r="Z12" s="29">
        <f t="shared" si="10"/>
        <v>14</v>
      </c>
      <c r="AA12" s="52"/>
      <c r="AB12" s="39">
        <f t="shared" si="11"/>
        <v>55.5</v>
      </c>
      <c r="AC12" s="29">
        <f t="shared" si="12"/>
        <v>14</v>
      </c>
      <c r="AD12" s="52"/>
      <c r="AE12" s="6">
        <v>4</v>
      </c>
      <c r="AF12" s="6">
        <f t="shared" si="14"/>
        <v>12.6</v>
      </c>
      <c r="AG12" s="6">
        <f t="shared" si="15"/>
        <v>4</v>
      </c>
      <c r="AH12" s="6">
        <f t="shared" si="16"/>
        <v>12.4</v>
      </c>
      <c r="AI12" s="6">
        <f t="shared" si="17"/>
        <v>3</v>
      </c>
      <c r="AJ12" s="6">
        <f t="shared" si="18"/>
        <v>11.1</v>
      </c>
      <c r="AK12" s="6">
        <f t="shared" si="19"/>
        <v>4</v>
      </c>
      <c r="AL12" s="6">
        <f t="shared" si="20"/>
        <v>11.1</v>
      </c>
      <c r="AM12" s="6">
        <f t="shared" si="21"/>
        <v>3</v>
      </c>
      <c r="AN12" s="6">
        <f t="shared" si="22"/>
        <v>46.3</v>
      </c>
      <c r="AO12" s="6">
        <f t="shared" si="23"/>
        <v>4</v>
      </c>
      <c r="AP12" s="6">
        <f t="shared" si="24"/>
        <v>12.1</v>
      </c>
      <c r="AQ12" s="6">
        <f t="shared" si="25"/>
        <v>4</v>
      </c>
      <c r="AR12" s="6">
        <f t="shared" si="26"/>
        <v>58.25</v>
      </c>
      <c r="AS12" s="6">
        <f t="shared" si="27"/>
        <v>4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IH12" s="1"/>
      <c r="II12" s="10"/>
      <c r="IJ12" s="10"/>
      <c r="IK12" s="10"/>
    </row>
    <row r="13" spans="1:245" ht="18">
      <c r="A13" s="196">
        <v>24</v>
      </c>
      <c r="B13" s="188" t="s">
        <v>74</v>
      </c>
      <c r="C13" s="191" t="s">
        <v>76</v>
      </c>
      <c r="D13" s="105">
        <v>13.5</v>
      </c>
      <c r="E13" s="15">
        <v>0.9</v>
      </c>
      <c r="F13" s="5">
        <f t="shared" si="0"/>
        <v>12.6</v>
      </c>
      <c r="G13" s="29">
        <f t="shared" si="1"/>
        <v>4</v>
      </c>
      <c r="H13" s="105">
        <v>13.5</v>
      </c>
      <c r="I13" s="15">
        <v>1.5</v>
      </c>
      <c r="J13" s="5">
        <f t="shared" si="2"/>
        <v>12</v>
      </c>
      <c r="K13" s="29">
        <f t="shared" si="3"/>
        <v>10</v>
      </c>
      <c r="L13" s="105">
        <v>13</v>
      </c>
      <c r="M13" s="15">
        <v>4.9</v>
      </c>
      <c r="N13" s="5">
        <f t="shared" si="4"/>
        <v>8.1</v>
      </c>
      <c r="O13" s="29">
        <f t="shared" si="5"/>
        <v>24</v>
      </c>
      <c r="P13" s="105">
        <v>13.5</v>
      </c>
      <c r="Q13" s="15">
        <v>3.25</v>
      </c>
      <c r="R13" s="5">
        <f t="shared" si="6"/>
        <v>10.25</v>
      </c>
      <c r="S13" s="29">
        <f t="shared" si="7"/>
        <v>16</v>
      </c>
      <c r="T13" s="39">
        <f t="shared" si="13"/>
        <v>42.95</v>
      </c>
      <c r="U13" s="29">
        <f t="shared" si="8"/>
        <v>17</v>
      </c>
      <c r="W13" s="30">
        <v>13</v>
      </c>
      <c r="X13" s="15">
        <v>2.65</v>
      </c>
      <c r="Y13" s="5">
        <f t="shared" si="9"/>
        <v>10.35</v>
      </c>
      <c r="Z13" s="29">
        <f t="shared" si="10"/>
        <v>18</v>
      </c>
      <c r="AA13" s="52"/>
      <c r="AB13" s="39">
        <f t="shared" si="11"/>
        <v>53.300000000000004</v>
      </c>
      <c r="AC13" s="29">
        <f t="shared" si="12"/>
        <v>20</v>
      </c>
      <c r="AD13" s="52"/>
      <c r="AE13" s="6">
        <v>5</v>
      </c>
      <c r="AF13" s="6">
        <f t="shared" si="14"/>
        <v>12.6</v>
      </c>
      <c r="AG13" s="6">
        <f t="shared" si="15"/>
        <v>4</v>
      </c>
      <c r="AH13" s="6">
        <f t="shared" si="16"/>
        <v>12.4</v>
      </c>
      <c r="AI13" s="6">
        <f t="shared" si="17"/>
        <v>3</v>
      </c>
      <c r="AJ13" s="6">
        <f t="shared" si="18"/>
        <v>11</v>
      </c>
      <c r="AK13" s="6">
        <f t="shared" si="19"/>
        <v>5</v>
      </c>
      <c r="AL13" s="6">
        <f t="shared" si="20"/>
        <v>11.05</v>
      </c>
      <c r="AM13" s="6">
        <f t="shared" si="21"/>
        <v>4</v>
      </c>
      <c r="AN13" s="6">
        <f t="shared" si="22"/>
        <v>46.25</v>
      </c>
      <c r="AO13" s="6">
        <f t="shared" si="23"/>
        <v>5</v>
      </c>
      <c r="AP13" s="6">
        <f t="shared" si="24"/>
        <v>12</v>
      </c>
      <c r="AQ13" s="6">
        <f t="shared" si="25"/>
        <v>5</v>
      </c>
      <c r="AR13" s="6">
        <f t="shared" si="26"/>
        <v>58</v>
      </c>
      <c r="AS13" s="6">
        <f t="shared" si="27"/>
        <v>5</v>
      </c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IH13" s="1"/>
      <c r="II13" s="10"/>
      <c r="IJ13" s="10"/>
      <c r="IK13" s="10"/>
    </row>
    <row r="14" spans="1:245" ht="18.75" customHeight="1">
      <c r="A14" s="196">
        <v>25</v>
      </c>
      <c r="B14" s="188" t="s">
        <v>96</v>
      </c>
      <c r="C14" s="191" t="s">
        <v>63</v>
      </c>
      <c r="D14" s="105">
        <v>13.5</v>
      </c>
      <c r="E14" s="15">
        <v>1.35</v>
      </c>
      <c r="F14" s="5">
        <f t="shared" si="0"/>
        <v>12.15</v>
      </c>
      <c r="G14" s="29">
        <f t="shared" si="1"/>
        <v>8</v>
      </c>
      <c r="H14" s="105">
        <v>13.5</v>
      </c>
      <c r="I14" s="15">
        <v>1.3</v>
      </c>
      <c r="J14" s="5">
        <f t="shared" si="2"/>
        <v>12.2</v>
      </c>
      <c r="K14" s="29">
        <f t="shared" si="3"/>
        <v>7</v>
      </c>
      <c r="L14" s="105">
        <v>13.5</v>
      </c>
      <c r="M14" s="15">
        <v>2.15</v>
      </c>
      <c r="N14" s="5">
        <f t="shared" si="4"/>
        <v>11.35</v>
      </c>
      <c r="O14" s="29">
        <f t="shared" si="5"/>
        <v>1</v>
      </c>
      <c r="P14" s="105">
        <v>13.5</v>
      </c>
      <c r="Q14" s="15">
        <v>2.9</v>
      </c>
      <c r="R14" s="5">
        <f t="shared" si="6"/>
        <v>10.6</v>
      </c>
      <c r="S14" s="29">
        <f t="shared" si="7"/>
        <v>11</v>
      </c>
      <c r="T14" s="39">
        <f t="shared" si="13"/>
        <v>46.3</v>
      </c>
      <c r="U14" s="29">
        <f t="shared" si="8"/>
        <v>4</v>
      </c>
      <c r="W14" s="30">
        <v>13.5</v>
      </c>
      <c r="X14" s="15">
        <v>0.8</v>
      </c>
      <c r="Y14" s="5">
        <f t="shared" si="9"/>
        <v>12.7</v>
      </c>
      <c r="Z14" s="29">
        <f t="shared" si="10"/>
        <v>1</v>
      </c>
      <c r="AA14" s="52"/>
      <c r="AB14" s="39">
        <f t="shared" si="11"/>
        <v>59</v>
      </c>
      <c r="AC14" s="29">
        <f t="shared" si="12"/>
        <v>2</v>
      </c>
      <c r="AD14" s="52"/>
      <c r="AE14" s="6">
        <v>6</v>
      </c>
      <c r="AF14" s="6">
        <f t="shared" si="14"/>
        <v>12.4</v>
      </c>
      <c r="AG14" s="6">
        <f t="shared" si="15"/>
        <v>5</v>
      </c>
      <c r="AH14" s="6">
        <f t="shared" si="16"/>
        <v>12.35</v>
      </c>
      <c r="AI14" s="6">
        <f t="shared" si="17"/>
        <v>4</v>
      </c>
      <c r="AJ14" s="6">
        <f t="shared" si="18"/>
        <v>10.9</v>
      </c>
      <c r="AK14" s="6">
        <f t="shared" si="19"/>
        <v>6</v>
      </c>
      <c r="AL14" s="6">
        <f t="shared" si="20"/>
        <v>11</v>
      </c>
      <c r="AM14" s="6">
        <f t="shared" si="21"/>
        <v>5</v>
      </c>
      <c r="AN14" s="6">
        <f t="shared" si="22"/>
        <v>45.9</v>
      </c>
      <c r="AO14" s="6">
        <f t="shared" si="23"/>
        <v>6</v>
      </c>
      <c r="AP14" s="6">
        <f t="shared" si="24"/>
        <v>12</v>
      </c>
      <c r="AQ14" s="6">
        <f t="shared" si="25"/>
        <v>5</v>
      </c>
      <c r="AR14" s="6">
        <f t="shared" si="26"/>
        <v>57.45</v>
      </c>
      <c r="AS14" s="6">
        <f t="shared" si="27"/>
        <v>6</v>
      </c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IH14" s="1"/>
      <c r="II14" s="10"/>
      <c r="IJ14" s="10"/>
      <c r="IK14" s="10"/>
    </row>
    <row r="15" spans="1:245" ht="18">
      <c r="A15" s="196">
        <v>26</v>
      </c>
      <c r="B15" s="188" t="s">
        <v>293</v>
      </c>
      <c r="C15" s="191" t="s">
        <v>293</v>
      </c>
      <c r="D15" s="105">
        <v>0</v>
      </c>
      <c r="E15" s="15">
        <v>0</v>
      </c>
      <c r="F15" s="5">
        <f t="shared" si="0"/>
        <v>0</v>
      </c>
      <c r="G15" s="29">
        <f t="shared" si="1"/>
        <v>19</v>
      </c>
      <c r="H15" s="105">
        <v>0</v>
      </c>
      <c r="I15" s="15">
        <v>0</v>
      </c>
      <c r="J15" s="5">
        <f t="shared" si="2"/>
        <v>0</v>
      </c>
      <c r="K15" s="29">
        <f t="shared" si="3"/>
        <v>25</v>
      </c>
      <c r="L15" s="105">
        <v>0</v>
      </c>
      <c r="M15" s="15">
        <v>0</v>
      </c>
      <c r="N15" s="5">
        <f t="shared" si="4"/>
        <v>0</v>
      </c>
      <c r="O15" s="29">
        <f t="shared" si="5"/>
        <v>29</v>
      </c>
      <c r="P15" s="105">
        <v>0</v>
      </c>
      <c r="Q15" s="15">
        <v>0</v>
      </c>
      <c r="R15" s="5">
        <f t="shared" si="6"/>
        <v>0</v>
      </c>
      <c r="S15" s="29">
        <f t="shared" si="7"/>
        <v>25</v>
      </c>
      <c r="T15" s="39">
        <f t="shared" si="13"/>
        <v>0</v>
      </c>
      <c r="U15" s="29">
        <f t="shared" si="8"/>
        <v>28</v>
      </c>
      <c r="W15" s="30">
        <v>0</v>
      </c>
      <c r="X15" s="15">
        <v>0</v>
      </c>
      <c r="Y15" s="5">
        <f t="shared" si="9"/>
        <v>0</v>
      </c>
      <c r="Z15" s="29">
        <f t="shared" si="10"/>
        <v>25</v>
      </c>
      <c r="AA15" s="52"/>
      <c r="AB15" s="39">
        <f t="shared" si="11"/>
        <v>0</v>
      </c>
      <c r="AC15" s="29">
        <f t="shared" si="12"/>
        <v>31</v>
      </c>
      <c r="AD15" s="52"/>
      <c r="AE15" s="6">
        <v>7</v>
      </c>
      <c r="AF15" s="6">
        <f t="shared" si="14"/>
        <v>12.35</v>
      </c>
      <c r="AG15" s="6">
        <f t="shared" si="15"/>
        <v>6</v>
      </c>
      <c r="AH15" s="6">
        <f t="shared" si="16"/>
        <v>12.3</v>
      </c>
      <c r="AI15" s="6">
        <f t="shared" si="17"/>
        <v>5</v>
      </c>
      <c r="AJ15" s="6">
        <f t="shared" si="18"/>
        <v>10.8</v>
      </c>
      <c r="AK15" s="6">
        <f t="shared" si="19"/>
        <v>7</v>
      </c>
      <c r="AL15" s="6">
        <f t="shared" si="20"/>
        <v>11</v>
      </c>
      <c r="AM15" s="6">
        <f t="shared" si="21"/>
        <v>5</v>
      </c>
      <c r="AN15" s="6">
        <f t="shared" si="22"/>
        <v>45.9</v>
      </c>
      <c r="AO15" s="6">
        <f t="shared" si="23"/>
        <v>6</v>
      </c>
      <c r="AP15" s="6">
        <f t="shared" si="24"/>
        <v>11.95</v>
      </c>
      <c r="AQ15" s="6">
        <f t="shared" si="25"/>
        <v>6</v>
      </c>
      <c r="AR15" s="6">
        <f t="shared" si="26"/>
        <v>57.35000000000001</v>
      </c>
      <c r="AS15" s="6">
        <f t="shared" si="27"/>
        <v>7</v>
      </c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IH15" s="1"/>
      <c r="II15" s="10"/>
      <c r="IJ15" s="10"/>
      <c r="IK15" s="10"/>
    </row>
    <row r="16" spans="1:245" ht="18">
      <c r="A16" s="196">
        <v>27</v>
      </c>
      <c r="B16" s="188" t="s">
        <v>163</v>
      </c>
      <c r="C16" s="191" t="s">
        <v>90</v>
      </c>
      <c r="D16" s="105">
        <v>13.5</v>
      </c>
      <c r="E16" s="15">
        <v>1.55</v>
      </c>
      <c r="F16" s="5">
        <f t="shared" si="0"/>
        <v>11.95</v>
      </c>
      <c r="G16" s="29">
        <f t="shared" si="1"/>
        <v>12</v>
      </c>
      <c r="H16" s="105">
        <v>13.5</v>
      </c>
      <c r="I16" s="15">
        <v>1.95</v>
      </c>
      <c r="J16" s="5">
        <f t="shared" si="2"/>
        <v>11.55</v>
      </c>
      <c r="K16" s="29">
        <f t="shared" si="3"/>
        <v>15</v>
      </c>
      <c r="L16" s="105">
        <v>13.5</v>
      </c>
      <c r="M16" s="15">
        <v>3.8</v>
      </c>
      <c r="N16" s="5">
        <f t="shared" si="4"/>
        <v>9.7</v>
      </c>
      <c r="O16" s="29">
        <f t="shared" si="5"/>
        <v>16</v>
      </c>
      <c r="P16" s="105">
        <v>11</v>
      </c>
      <c r="Q16" s="15">
        <v>2.8</v>
      </c>
      <c r="R16" s="5">
        <f t="shared" si="6"/>
        <v>8.2</v>
      </c>
      <c r="S16" s="29">
        <f t="shared" si="7"/>
        <v>23</v>
      </c>
      <c r="T16" s="39">
        <f t="shared" si="13"/>
        <v>41.4</v>
      </c>
      <c r="U16" s="29">
        <f t="shared" si="8"/>
        <v>21</v>
      </c>
      <c r="W16" s="30">
        <v>13</v>
      </c>
      <c r="X16" s="15">
        <v>2.1</v>
      </c>
      <c r="Y16" s="5">
        <f t="shared" si="9"/>
        <v>10.9</v>
      </c>
      <c r="Z16" s="29">
        <f t="shared" si="10"/>
        <v>15</v>
      </c>
      <c r="AA16" s="52"/>
      <c r="AB16" s="39">
        <f t="shared" si="11"/>
        <v>52.3</v>
      </c>
      <c r="AC16" s="29">
        <f t="shared" si="12"/>
        <v>23</v>
      </c>
      <c r="AD16" s="52"/>
      <c r="AE16" s="6">
        <v>8</v>
      </c>
      <c r="AF16" s="6">
        <f t="shared" si="14"/>
        <v>12.35</v>
      </c>
      <c r="AG16" s="6">
        <f t="shared" si="15"/>
        <v>6</v>
      </c>
      <c r="AH16" s="6">
        <f t="shared" si="16"/>
        <v>12.3</v>
      </c>
      <c r="AI16" s="6">
        <f t="shared" si="17"/>
        <v>5</v>
      </c>
      <c r="AJ16" s="6">
        <f t="shared" si="18"/>
        <v>10.6</v>
      </c>
      <c r="AK16" s="6">
        <f t="shared" si="19"/>
        <v>8</v>
      </c>
      <c r="AL16" s="6">
        <f t="shared" si="20"/>
        <v>10.9</v>
      </c>
      <c r="AM16" s="6">
        <f t="shared" si="21"/>
        <v>6</v>
      </c>
      <c r="AN16" s="6">
        <f t="shared" si="22"/>
        <v>45.9</v>
      </c>
      <c r="AO16" s="6">
        <f t="shared" si="23"/>
        <v>6</v>
      </c>
      <c r="AP16" s="6">
        <f t="shared" si="24"/>
        <v>11.8</v>
      </c>
      <c r="AQ16" s="6">
        <f t="shared" si="25"/>
        <v>7</v>
      </c>
      <c r="AR16" s="6">
        <f t="shared" si="26"/>
        <v>57.300000000000004</v>
      </c>
      <c r="AS16" s="6">
        <f t="shared" si="27"/>
        <v>8</v>
      </c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IH16" s="1"/>
      <c r="II16" s="10"/>
      <c r="IJ16" s="10"/>
      <c r="IK16" s="10"/>
    </row>
    <row r="17" spans="1:245" ht="18">
      <c r="A17" s="196">
        <v>28</v>
      </c>
      <c r="B17" s="188" t="s">
        <v>159</v>
      </c>
      <c r="C17" s="191" t="s">
        <v>57</v>
      </c>
      <c r="D17" s="105">
        <v>13.5</v>
      </c>
      <c r="E17" s="15">
        <v>1.15</v>
      </c>
      <c r="F17" s="5">
        <f t="shared" si="0"/>
        <v>12.35</v>
      </c>
      <c r="G17" s="29">
        <f t="shared" si="1"/>
        <v>6</v>
      </c>
      <c r="H17" s="105">
        <v>13.5</v>
      </c>
      <c r="I17" s="15">
        <v>1.9</v>
      </c>
      <c r="J17" s="5">
        <f aca="true" t="shared" si="28" ref="J17:J22">H17-I17</f>
        <v>11.6</v>
      </c>
      <c r="K17" s="29">
        <f t="shared" si="3"/>
        <v>14</v>
      </c>
      <c r="L17" s="105">
        <v>13.5</v>
      </c>
      <c r="M17" s="15">
        <v>2.3</v>
      </c>
      <c r="N17" s="5">
        <f aca="true" t="shared" si="29" ref="N17:N22">L17-M17</f>
        <v>11.2</v>
      </c>
      <c r="O17" s="29">
        <f t="shared" si="5"/>
        <v>2</v>
      </c>
      <c r="P17" s="105">
        <v>13.5</v>
      </c>
      <c r="Q17" s="15">
        <v>2.4</v>
      </c>
      <c r="R17" s="5">
        <f aca="true" t="shared" si="30" ref="R17:R22">P17-Q17</f>
        <v>11.1</v>
      </c>
      <c r="S17" s="29">
        <f t="shared" si="7"/>
        <v>3</v>
      </c>
      <c r="T17" s="39">
        <f aca="true" t="shared" si="31" ref="T17:T22">R17+N17+J17+F17</f>
        <v>46.25</v>
      </c>
      <c r="U17" s="29">
        <f t="shared" si="8"/>
        <v>5</v>
      </c>
      <c r="W17" s="30">
        <v>13.5</v>
      </c>
      <c r="X17" s="15">
        <v>1.5</v>
      </c>
      <c r="Y17" s="5">
        <f aca="true" t="shared" si="32" ref="Y17:Y22">W17-X17</f>
        <v>12</v>
      </c>
      <c r="Z17" s="29">
        <f t="shared" si="10"/>
        <v>5</v>
      </c>
      <c r="AA17" s="52"/>
      <c r="AB17" s="39">
        <f aca="true" t="shared" si="33" ref="AB17:AB22">T17+Y17</f>
        <v>58.25</v>
      </c>
      <c r="AC17" s="29">
        <f t="shared" si="12"/>
        <v>4</v>
      </c>
      <c r="AD17" s="52"/>
      <c r="AE17" s="6">
        <v>9</v>
      </c>
      <c r="AF17" s="6">
        <f t="shared" si="14"/>
        <v>12.35</v>
      </c>
      <c r="AG17" s="6">
        <f t="shared" si="15"/>
        <v>6</v>
      </c>
      <c r="AH17" s="6">
        <f t="shared" si="16"/>
        <v>12.25</v>
      </c>
      <c r="AI17" s="6">
        <f t="shared" si="17"/>
        <v>6</v>
      </c>
      <c r="AJ17" s="6">
        <f t="shared" si="18"/>
        <v>10.55</v>
      </c>
      <c r="AK17" s="6">
        <f t="shared" si="19"/>
        <v>9</v>
      </c>
      <c r="AL17" s="6">
        <f t="shared" si="20"/>
        <v>10.9</v>
      </c>
      <c r="AM17" s="6">
        <f t="shared" si="21"/>
        <v>6</v>
      </c>
      <c r="AN17" s="6">
        <f t="shared" si="22"/>
        <v>45.800000000000004</v>
      </c>
      <c r="AO17" s="6">
        <f t="shared" si="23"/>
        <v>7</v>
      </c>
      <c r="AP17" s="6">
        <f t="shared" si="24"/>
        <v>11.55</v>
      </c>
      <c r="AQ17" s="6">
        <f t="shared" si="25"/>
        <v>8</v>
      </c>
      <c r="AR17" s="6">
        <f t="shared" si="26"/>
        <v>57.15</v>
      </c>
      <c r="AS17" s="6">
        <f t="shared" si="27"/>
        <v>9</v>
      </c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IH17" s="1"/>
      <c r="II17" s="10"/>
      <c r="IJ17" s="10"/>
      <c r="IK17" s="10"/>
    </row>
    <row r="18" spans="1:245" ht="18">
      <c r="A18" s="196">
        <v>29</v>
      </c>
      <c r="B18" s="188" t="s">
        <v>164</v>
      </c>
      <c r="C18" s="191" t="s">
        <v>60</v>
      </c>
      <c r="D18" s="105">
        <v>13.5</v>
      </c>
      <c r="E18" s="15">
        <v>1.3</v>
      </c>
      <c r="F18" s="5">
        <f>D18-E18</f>
        <v>12.2</v>
      </c>
      <c r="G18" s="29">
        <f t="shared" si="1"/>
        <v>7</v>
      </c>
      <c r="H18" s="105">
        <v>8</v>
      </c>
      <c r="I18" s="15">
        <v>1.05</v>
      </c>
      <c r="J18" s="5">
        <f t="shared" si="28"/>
        <v>6.95</v>
      </c>
      <c r="K18" s="29">
        <f t="shared" si="3"/>
        <v>22</v>
      </c>
      <c r="L18" s="105">
        <v>13</v>
      </c>
      <c r="M18" s="15">
        <v>2.85</v>
      </c>
      <c r="N18" s="5">
        <f t="shared" si="29"/>
        <v>10.15</v>
      </c>
      <c r="O18" s="29">
        <f t="shared" si="5"/>
        <v>13</v>
      </c>
      <c r="P18" s="105">
        <v>13.5</v>
      </c>
      <c r="Q18" s="15">
        <v>2.65</v>
      </c>
      <c r="R18" s="5">
        <f t="shared" si="30"/>
        <v>10.85</v>
      </c>
      <c r="S18" s="29">
        <f t="shared" si="7"/>
        <v>7</v>
      </c>
      <c r="T18" s="39">
        <f t="shared" si="31"/>
        <v>40.15</v>
      </c>
      <c r="U18" s="29">
        <f t="shared" si="8"/>
        <v>22</v>
      </c>
      <c r="W18" s="30">
        <v>13</v>
      </c>
      <c r="X18" s="15">
        <v>3.2</v>
      </c>
      <c r="Y18" s="5">
        <f t="shared" si="32"/>
        <v>9.8</v>
      </c>
      <c r="Z18" s="29">
        <f t="shared" si="10"/>
        <v>22</v>
      </c>
      <c r="AA18" s="52"/>
      <c r="AB18" s="39">
        <f t="shared" si="33"/>
        <v>49.95</v>
      </c>
      <c r="AC18" s="29">
        <f t="shared" si="12"/>
        <v>25</v>
      </c>
      <c r="AD18" s="52"/>
      <c r="AE18" s="6">
        <v>10</v>
      </c>
      <c r="AF18" s="6">
        <f t="shared" si="14"/>
        <v>12.35</v>
      </c>
      <c r="AG18" s="6">
        <f t="shared" si="15"/>
        <v>6</v>
      </c>
      <c r="AH18" s="6">
        <f t="shared" si="16"/>
        <v>12.2</v>
      </c>
      <c r="AI18" s="6">
        <f t="shared" si="17"/>
        <v>7</v>
      </c>
      <c r="AJ18" s="6">
        <f t="shared" si="18"/>
        <v>10.5</v>
      </c>
      <c r="AK18" s="6">
        <f t="shared" si="19"/>
        <v>10</v>
      </c>
      <c r="AL18" s="6">
        <f t="shared" si="20"/>
        <v>10.85</v>
      </c>
      <c r="AM18" s="6">
        <f t="shared" si="21"/>
        <v>7</v>
      </c>
      <c r="AN18" s="6">
        <f t="shared" si="22"/>
        <v>45.75</v>
      </c>
      <c r="AO18" s="6">
        <f t="shared" si="23"/>
        <v>8</v>
      </c>
      <c r="AP18" s="6">
        <f t="shared" si="24"/>
        <v>11.55</v>
      </c>
      <c r="AQ18" s="6">
        <f t="shared" si="25"/>
        <v>8</v>
      </c>
      <c r="AR18" s="6">
        <f t="shared" si="26"/>
        <v>56.35000000000001</v>
      </c>
      <c r="AS18" s="6">
        <f t="shared" si="27"/>
        <v>10</v>
      </c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IH18" s="1"/>
      <c r="II18" s="10"/>
      <c r="IJ18" s="10"/>
      <c r="IK18" s="10"/>
    </row>
    <row r="19" spans="1:245" ht="18">
      <c r="A19" s="196">
        <v>30</v>
      </c>
      <c r="B19" s="188" t="s">
        <v>165</v>
      </c>
      <c r="C19" s="191" t="s">
        <v>60</v>
      </c>
      <c r="D19" s="105">
        <v>13.5</v>
      </c>
      <c r="E19" s="15">
        <v>1.4</v>
      </c>
      <c r="F19" s="5">
        <f>D19-E19</f>
        <v>12.1</v>
      </c>
      <c r="G19" s="29">
        <f t="shared" si="1"/>
        <v>9</v>
      </c>
      <c r="H19" s="105">
        <v>13.5</v>
      </c>
      <c r="I19" s="15">
        <v>4.3</v>
      </c>
      <c r="J19" s="5">
        <f t="shared" si="28"/>
        <v>9.2</v>
      </c>
      <c r="K19" s="29">
        <f t="shared" si="3"/>
        <v>21</v>
      </c>
      <c r="L19" s="105">
        <v>13.5</v>
      </c>
      <c r="M19" s="15">
        <v>6</v>
      </c>
      <c r="N19" s="5">
        <f t="shared" si="29"/>
        <v>7.5</v>
      </c>
      <c r="O19" s="29">
        <f t="shared" si="5"/>
        <v>27</v>
      </c>
      <c r="P19" s="105">
        <v>13</v>
      </c>
      <c r="Q19" s="15">
        <v>3.7</v>
      </c>
      <c r="R19" s="5">
        <f t="shared" si="30"/>
        <v>9.3</v>
      </c>
      <c r="S19" s="29">
        <f t="shared" si="7"/>
        <v>22</v>
      </c>
      <c r="T19" s="39">
        <f t="shared" si="31"/>
        <v>38.1</v>
      </c>
      <c r="U19" s="29">
        <f t="shared" si="8"/>
        <v>24</v>
      </c>
      <c r="W19" s="30">
        <v>12.5</v>
      </c>
      <c r="X19" s="15">
        <v>2.6</v>
      </c>
      <c r="Y19" s="5">
        <f t="shared" si="32"/>
        <v>9.9</v>
      </c>
      <c r="Z19" s="29">
        <f t="shared" si="10"/>
        <v>21</v>
      </c>
      <c r="AA19" s="52"/>
      <c r="AB19" s="39">
        <f t="shared" si="33"/>
        <v>48</v>
      </c>
      <c r="AC19" s="29">
        <f t="shared" si="12"/>
        <v>27</v>
      </c>
      <c r="AD19" s="52"/>
      <c r="AE19" s="6">
        <v>11</v>
      </c>
      <c r="AF19" s="6">
        <f t="shared" si="14"/>
        <v>12.2</v>
      </c>
      <c r="AG19" s="6">
        <f t="shared" si="15"/>
        <v>7</v>
      </c>
      <c r="AH19" s="6">
        <f t="shared" si="16"/>
        <v>12.15</v>
      </c>
      <c r="AI19" s="6">
        <f t="shared" si="17"/>
        <v>8</v>
      </c>
      <c r="AJ19" s="6">
        <f t="shared" si="18"/>
        <v>10.5</v>
      </c>
      <c r="AK19" s="6">
        <f t="shared" si="19"/>
        <v>10</v>
      </c>
      <c r="AL19" s="6">
        <f t="shared" si="20"/>
        <v>10.75</v>
      </c>
      <c r="AM19" s="6">
        <f t="shared" si="21"/>
        <v>8</v>
      </c>
      <c r="AN19" s="6">
        <f t="shared" si="22"/>
        <v>45.400000000000006</v>
      </c>
      <c r="AO19" s="6">
        <f t="shared" si="23"/>
        <v>9</v>
      </c>
      <c r="AP19" s="6">
        <f t="shared" si="24"/>
        <v>11.55</v>
      </c>
      <c r="AQ19" s="6">
        <f t="shared" si="25"/>
        <v>8</v>
      </c>
      <c r="AR19" s="6">
        <f t="shared" si="26"/>
        <v>56.15</v>
      </c>
      <c r="AS19" s="6">
        <f t="shared" si="27"/>
        <v>11</v>
      </c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IH19" s="1"/>
      <c r="II19" s="10"/>
      <c r="IJ19" s="10"/>
      <c r="IK19" s="10"/>
    </row>
    <row r="20" spans="1:245" ht="18">
      <c r="A20" s="196">
        <v>31</v>
      </c>
      <c r="B20" s="188" t="s">
        <v>67</v>
      </c>
      <c r="C20" s="191" t="s">
        <v>76</v>
      </c>
      <c r="D20" s="105">
        <v>13.5</v>
      </c>
      <c r="E20" s="15">
        <v>1.45</v>
      </c>
      <c r="F20" s="5">
        <f>D20-E20</f>
        <v>12.05</v>
      </c>
      <c r="G20" s="29">
        <f t="shared" si="1"/>
        <v>10</v>
      </c>
      <c r="H20" s="105">
        <v>13.5</v>
      </c>
      <c r="I20" s="15">
        <v>1.75</v>
      </c>
      <c r="J20" s="5">
        <f t="shared" si="28"/>
        <v>11.75</v>
      </c>
      <c r="K20" s="29">
        <f t="shared" si="3"/>
        <v>13</v>
      </c>
      <c r="L20" s="105">
        <v>13.5</v>
      </c>
      <c r="M20" s="15">
        <v>3</v>
      </c>
      <c r="N20" s="5">
        <f t="shared" si="29"/>
        <v>10.5</v>
      </c>
      <c r="O20" s="29">
        <f t="shared" si="5"/>
        <v>10</v>
      </c>
      <c r="P20" s="105">
        <v>13</v>
      </c>
      <c r="Q20" s="15">
        <v>3.7</v>
      </c>
      <c r="R20" s="5">
        <f t="shared" si="30"/>
        <v>9.3</v>
      </c>
      <c r="S20" s="29">
        <f t="shared" si="7"/>
        <v>22</v>
      </c>
      <c r="T20" s="39">
        <f t="shared" si="31"/>
        <v>43.6</v>
      </c>
      <c r="U20" s="29">
        <f t="shared" si="8"/>
        <v>14</v>
      </c>
      <c r="W20" s="30">
        <v>13.5</v>
      </c>
      <c r="X20" s="15">
        <v>1.7</v>
      </c>
      <c r="Y20" s="5">
        <f t="shared" si="32"/>
        <v>11.8</v>
      </c>
      <c r="Z20" s="29">
        <f t="shared" si="10"/>
        <v>7</v>
      </c>
      <c r="AA20" s="52"/>
      <c r="AB20" s="39">
        <f t="shared" si="33"/>
        <v>55.400000000000006</v>
      </c>
      <c r="AC20" s="29">
        <f t="shared" si="12"/>
        <v>15</v>
      </c>
      <c r="AD20" s="52"/>
      <c r="AE20" s="6">
        <v>12</v>
      </c>
      <c r="AF20" s="6">
        <f t="shared" si="14"/>
        <v>12.2</v>
      </c>
      <c r="AG20" s="6">
        <f t="shared" si="15"/>
        <v>7</v>
      </c>
      <c r="AH20" s="6">
        <f t="shared" si="16"/>
        <v>12.15</v>
      </c>
      <c r="AI20" s="6">
        <f t="shared" si="17"/>
        <v>8</v>
      </c>
      <c r="AJ20" s="6">
        <f t="shared" si="18"/>
        <v>10.4</v>
      </c>
      <c r="AK20" s="6">
        <f t="shared" si="19"/>
        <v>11</v>
      </c>
      <c r="AL20" s="6">
        <f t="shared" si="20"/>
        <v>10.7</v>
      </c>
      <c r="AM20" s="6">
        <f t="shared" si="21"/>
        <v>9</v>
      </c>
      <c r="AN20" s="6">
        <f t="shared" si="22"/>
        <v>45.300000000000004</v>
      </c>
      <c r="AO20" s="6">
        <f t="shared" si="23"/>
        <v>10</v>
      </c>
      <c r="AP20" s="6">
        <f t="shared" si="24"/>
        <v>11.5</v>
      </c>
      <c r="AQ20" s="6">
        <f t="shared" si="25"/>
        <v>9</v>
      </c>
      <c r="AR20" s="6">
        <f t="shared" si="26"/>
        <v>55.75</v>
      </c>
      <c r="AS20" s="6">
        <f t="shared" si="27"/>
        <v>12</v>
      </c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IH20" s="1"/>
      <c r="II20" s="10"/>
      <c r="IJ20" s="10"/>
      <c r="IK20" s="10"/>
    </row>
    <row r="21" spans="1:245" ht="18">
      <c r="A21" s="196">
        <v>32</v>
      </c>
      <c r="B21" s="188" t="s">
        <v>82</v>
      </c>
      <c r="C21" s="191" t="s">
        <v>76</v>
      </c>
      <c r="D21" s="105">
        <v>13.5</v>
      </c>
      <c r="E21" s="15">
        <v>1.3</v>
      </c>
      <c r="F21" s="5">
        <f>D21-E21</f>
        <v>12.2</v>
      </c>
      <c r="G21" s="29">
        <f t="shared" si="1"/>
        <v>7</v>
      </c>
      <c r="H21" s="105">
        <v>13.5</v>
      </c>
      <c r="I21" s="15">
        <v>1.7</v>
      </c>
      <c r="J21" s="5">
        <f t="shared" si="28"/>
        <v>11.8</v>
      </c>
      <c r="K21" s="29">
        <f t="shared" si="3"/>
        <v>12</v>
      </c>
      <c r="L21" s="105">
        <v>13.5</v>
      </c>
      <c r="M21" s="15">
        <v>4.25</v>
      </c>
      <c r="N21" s="5">
        <f t="shared" si="29"/>
        <v>9.25</v>
      </c>
      <c r="O21" s="29">
        <f t="shared" si="5"/>
        <v>19</v>
      </c>
      <c r="P21" s="105">
        <v>13.5</v>
      </c>
      <c r="Q21" s="15">
        <v>3.35</v>
      </c>
      <c r="R21" s="5">
        <f t="shared" si="30"/>
        <v>10.15</v>
      </c>
      <c r="S21" s="29">
        <f t="shared" si="7"/>
        <v>17</v>
      </c>
      <c r="T21" s="39">
        <f t="shared" si="31"/>
        <v>43.4</v>
      </c>
      <c r="U21" s="29">
        <f t="shared" si="8"/>
        <v>16</v>
      </c>
      <c r="W21" s="30">
        <v>12</v>
      </c>
      <c r="X21" s="15">
        <v>2.75</v>
      </c>
      <c r="Y21" s="5">
        <f t="shared" si="32"/>
        <v>9.25</v>
      </c>
      <c r="Z21" s="29">
        <f t="shared" si="10"/>
        <v>23</v>
      </c>
      <c r="AA21" s="52"/>
      <c r="AB21" s="39">
        <f t="shared" si="33"/>
        <v>52.65</v>
      </c>
      <c r="AC21" s="29">
        <f t="shared" si="12"/>
        <v>22</v>
      </c>
      <c r="AD21" s="52"/>
      <c r="AE21" s="6">
        <v>13</v>
      </c>
      <c r="AF21" s="6">
        <f t="shared" si="14"/>
        <v>12.2</v>
      </c>
      <c r="AG21" s="6">
        <f t="shared" si="15"/>
        <v>7</v>
      </c>
      <c r="AH21" s="6">
        <f t="shared" si="16"/>
        <v>12.1</v>
      </c>
      <c r="AI21" s="6">
        <f t="shared" si="17"/>
        <v>9</v>
      </c>
      <c r="AJ21" s="6">
        <f t="shared" si="18"/>
        <v>10.2</v>
      </c>
      <c r="AK21" s="6">
        <f t="shared" si="19"/>
        <v>12</v>
      </c>
      <c r="AL21" s="6">
        <f t="shared" si="20"/>
        <v>10.65</v>
      </c>
      <c r="AM21" s="6">
        <f t="shared" si="21"/>
        <v>10</v>
      </c>
      <c r="AN21" s="6">
        <f t="shared" si="22"/>
        <v>44.55</v>
      </c>
      <c r="AO21" s="6">
        <f t="shared" si="23"/>
        <v>11</v>
      </c>
      <c r="AP21" s="6">
        <f t="shared" si="24"/>
        <v>11.4</v>
      </c>
      <c r="AQ21" s="6">
        <f t="shared" si="25"/>
        <v>10</v>
      </c>
      <c r="AR21" s="6">
        <f t="shared" si="26"/>
        <v>55.599999999999994</v>
      </c>
      <c r="AS21" s="6">
        <f t="shared" si="27"/>
        <v>13</v>
      </c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IH21" s="1"/>
      <c r="II21" s="10"/>
      <c r="IJ21" s="10"/>
      <c r="IK21" s="10"/>
    </row>
    <row r="22" spans="1:245" ht="18">
      <c r="A22" s="196">
        <v>33</v>
      </c>
      <c r="B22" s="188" t="s">
        <v>166</v>
      </c>
      <c r="C22" s="191" t="s">
        <v>76</v>
      </c>
      <c r="D22" s="105">
        <v>13.5</v>
      </c>
      <c r="E22" s="15">
        <v>0.85</v>
      </c>
      <c r="F22" s="5">
        <f>D22-E22</f>
        <v>12.65</v>
      </c>
      <c r="G22" s="29">
        <f t="shared" si="1"/>
        <v>3</v>
      </c>
      <c r="H22" s="105">
        <v>13.5</v>
      </c>
      <c r="I22" s="15">
        <v>1.55</v>
      </c>
      <c r="J22" s="5">
        <f t="shared" si="28"/>
        <v>11.95</v>
      </c>
      <c r="K22" s="29">
        <f t="shared" si="3"/>
        <v>11</v>
      </c>
      <c r="L22" s="105">
        <v>13.5</v>
      </c>
      <c r="M22" s="15">
        <v>3.1</v>
      </c>
      <c r="N22" s="5">
        <f t="shared" si="29"/>
        <v>10.4</v>
      </c>
      <c r="O22" s="29">
        <f t="shared" si="5"/>
        <v>11</v>
      </c>
      <c r="P22" s="105">
        <v>13.5</v>
      </c>
      <c r="Q22" s="15">
        <v>2.1</v>
      </c>
      <c r="R22" s="5">
        <f t="shared" si="30"/>
        <v>11.4</v>
      </c>
      <c r="S22" s="29">
        <f t="shared" si="7"/>
        <v>1</v>
      </c>
      <c r="T22" s="39">
        <f t="shared" si="31"/>
        <v>46.4</v>
      </c>
      <c r="U22" s="29">
        <f t="shared" si="8"/>
        <v>2</v>
      </c>
      <c r="W22" s="30">
        <v>13</v>
      </c>
      <c r="X22" s="15">
        <v>3.8</v>
      </c>
      <c r="Y22" s="5">
        <f t="shared" si="32"/>
        <v>9.2</v>
      </c>
      <c r="Z22" s="29">
        <f t="shared" si="10"/>
        <v>24</v>
      </c>
      <c r="AA22" s="52"/>
      <c r="AB22" s="39">
        <f t="shared" si="33"/>
        <v>55.599999999999994</v>
      </c>
      <c r="AC22" s="29">
        <f t="shared" si="12"/>
        <v>13</v>
      </c>
      <c r="AD22" s="52"/>
      <c r="AE22" s="6">
        <v>14</v>
      </c>
      <c r="AF22" s="6">
        <f t="shared" si="14"/>
        <v>12.15</v>
      </c>
      <c r="AG22" s="6">
        <f t="shared" si="15"/>
        <v>8</v>
      </c>
      <c r="AH22" s="6">
        <f t="shared" si="16"/>
        <v>12</v>
      </c>
      <c r="AI22" s="6">
        <f t="shared" si="17"/>
        <v>10</v>
      </c>
      <c r="AJ22" s="6">
        <f t="shared" si="18"/>
        <v>10.15</v>
      </c>
      <c r="AK22" s="6">
        <f t="shared" si="19"/>
        <v>13</v>
      </c>
      <c r="AL22" s="6">
        <f t="shared" si="20"/>
        <v>10.6</v>
      </c>
      <c r="AM22" s="6">
        <f t="shared" si="21"/>
        <v>11</v>
      </c>
      <c r="AN22" s="6">
        <f t="shared" si="22"/>
        <v>44.5</v>
      </c>
      <c r="AO22" s="6">
        <f t="shared" si="23"/>
        <v>12</v>
      </c>
      <c r="AP22" s="6">
        <f t="shared" si="24"/>
        <v>11.25</v>
      </c>
      <c r="AQ22" s="6">
        <f t="shared" si="25"/>
        <v>11</v>
      </c>
      <c r="AR22" s="6">
        <f t="shared" si="26"/>
        <v>55.5</v>
      </c>
      <c r="AS22" s="6">
        <f t="shared" si="27"/>
        <v>14</v>
      </c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IH22" s="1"/>
      <c r="II22" s="10"/>
      <c r="IJ22" s="10"/>
      <c r="IK22" s="10"/>
    </row>
    <row r="23" spans="1:245" ht="18">
      <c r="A23" s="196">
        <v>34</v>
      </c>
      <c r="B23" s="188" t="s">
        <v>101</v>
      </c>
      <c r="C23" s="191" t="s">
        <v>76</v>
      </c>
      <c r="D23" s="105">
        <v>13.5</v>
      </c>
      <c r="E23" s="15">
        <v>0.35</v>
      </c>
      <c r="F23" s="5">
        <f t="shared" si="0"/>
        <v>13.15</v>
      </c>
      <c r="G23" s="29">
        <f t="shared" si="1"/>
        <v>1</v>
      </c>
      <c r="H23" s="105">
        <v>13.5</v>
      </c>
      <c r="I23" s="15">
        <v>0.6</v>
      </c>
      <c r="J23" s="5">
        <f t="shared" si="2"/>
        <v>12.9</v>
      </c>
      <c r="K23" s="29">
        <f t="shared" si="3"/>
        <v>1</v>
      </c>
      <c r="L23" s="105">
        <v>13.5</v>
      </c>
      <c r="M23" s="15">
        <v>4</v>
      </c>
      <c r="N23" s="5">
        <f t="shared" si="4"/>
        <v>9.5</v>
      </c>
      <c r="O23" s="29">
        <f t="shared" si="5"/>
        <v>17</v>
      </c>
      <c r="P23" s="105">
        <v>13</v>
      </c>
      <c r="Q23" s="15">
        <v>2.65</v>
      </c>
      <c r="R23" s="5">
        <f t="shared" si="6"/>
        <v>10.35</v>
      </c>
      <c r="S23" s="29">
        <f t="shared" si="7"/>
        <v>14</v>
      </c>
      <c r="T23" s="39">
        <f t="shared" si="13"/>
        <v>45.9</v>
      </c>
      <c r="U23" s="29">
        <f t="shared" si="8"/>
        <v>6</v>
      </c>
      <c r="W23" s="30">
        <v>12.5</v>
      </c>
      <c r="X23" s="15">
        <v>2.25</v>
      </c>
      <c r="Y23" s="5">
        <f t="shared" si="9"/>
        <v>10.25</v>
      </c>
      <c r="Z23" s="29">
        <f t="shared" si="10"/>
        <v>19</v>
      </c>
      <c r="AA23" s="52"/>
      <c r="AB23" s="39">
        <f t="shared" si="11"/>
        <v>56.15</v>
      </c>
      <c r="AC23" s="29">
        <f t="shared" si="12"/>
        <v>11</v>
      </c>
      <c r="AD23" s="52"/>
      <c r="AE23" s="6">
        <v>15</v>
      </c>
      <c r="AF23" s="6">
        <f t="shared" si="14"/>
        <v>12.15</v>
      </c>
      <c r="AG23" s="6">
        <f t="shared" si="15"/>
        <v>8</v>
      </c>
      <c r="AH23" s="6">
        <f t="shared" si="16"/>
        <v>11.95</v>
      </c>
      <c r="AI23" s="6">
        <f t="shared" si="17"/>
        <v>11</v>
      </c>
      <c r="AJ23" s="6">
        <f t="shared" si="18"/>
        <v>10.1</v>
      </c>
      <c r="AK23" s="6">
        <f t="shared" si="19"/>
        <v>14</v>
      </c>
      <c r="AL23" s="6">
        <f t="shared" si="20"/>
        <v>10.6</v>
      </c>
      <c r="AM23" s="6">
        <f t="shared" si="21"/>
        <v>11</v>
      </c>
      <c r="AN23" s="6">
        <f t="shared" si="22"/>
        <v>44.099999999999994</v>
      </c>
      <c r="AO23" s="6">
        <f t="shared" si="23"/>
        <v>13</v>
      </c>
      <c r="AP23" s="6">
        <f t="shared" si="24"/>
        <v>11.05</v>
      </c>
      <c r="AQ23" s="6">
        <f t="shared" si="25"/>
        <v>12</v>
      </c>
      <c r="AR23" s="6">
        <f t="shared" si="26"/>
        <v>55.400000000000006</v>
      </c>
      <c r="AS23" s="6">
        <f t="shared" si="27"/>
        <v>15</v>
      </c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IH23" s="1"/>
      <c r="II23" s="10"/>
      <c r="IJ23" s="10"/>
      <c r="IK23" s="10"/>
    </row>
    <row r="24" spans="1:245" ht="18">
      <c r="A24" s="196">
        <v>35</v>
      </c>
      <c r="B24" s="188" t="s">
        <v>153</v>
      </c>
      <c r="C24" s="191" t="s">
        <v>76</v>
      </c>
      <c r="D24" s="105">
        <v>13.5</v>
      </c>
      <c r="E24" s="15">
        <v>2.15</v>
      </c>
      <c r="F24" s="5">
        <f t="shared" si="0"/>
        <v>11.35</v>
      </c>
      <c r="G24" s="29">
        <f t="shared" si="1"/>
        <v>18</v>
      </c>
      <c r="H24" s="105">
        <v>13.5</v>
      </c>
      <c r="I24" s="15">
        <v>1.1</v>
      </c>
      <c r="J24" s="5">
        <f t="shared" si="2"/>
        <v>12.4</v>
      </c>
      <c r="K24" s="29">
        <f t="shared" si="3"/>
        <v>3</v>
      </c>
      <c r="L24" s="105">
        <v>13.5</v>
      </c>
      <c r="M24" s="15">
        <v>4.15</v>
      </c>
      <c r="N24" s="5">
        <f t="shared" si="4"/>
        <v>9.35</v>
      </c>
      <c r="O24" s="29">
        <f t="shared" si="5"/>
        <v>18</v>
      </c>
      <c r="P24" s="105">
        <v>13.5</v>
      </c>
      <c r="Q24" s="15">
        <v>3.1</v>
      </c>
      <c r="R24" s="5">
        <f t="shared" si="6"/>
        <v>10.4</v>
      </c>
      <c r="S24" s="29">
        <f t="shared" si="7"/>
        <v>13</v>
      </c>
      <c r="T24" s="39">
        <f t="shared" si="13"/>
        <v>43.5</v>
      </c>
      <c r="U24" s="29">
        <f t="shared" si="8"/>
        <v>15</v>
      </c>
      <c r="W24" s="30">
        <v>13.5</v>
      </c>
      <c r="X24" s="15">
        <v>2</v>
      </c>
      <c r="Y24" s="5">
        <f t="shared" si="9"/>
        <v>11.5</v>
      </c>
      <c r="Z24" s="29">
        <f t="shared" si="10"/>
        <v>9</v>
      </c>
      <c r="AA24" s="52"/>
      <c r="AB24" s="39">
        <f t="shared" si="11"/>
        <v>55</v>
      </c>
      <c r="AC24" s="29">
        <f t="shared" si="12"/>
        <v>16</v>
      </c>
      <c r="AD24" s="52"/>
      <c r="AE24" s="6">
        <v>16</v>
      </c>
      <c r="AF24" s="6">
        <f t="shared" si="14"/>
        <v>12.15</v>
      </c>
      <c r="AG24" s="6">
        <f t="shared" si="15"/>
        <v>8</v>
      </c>
      <c r="AH24" s="6">
        <f t="shared" si="16"/>
        <v>11.8</v>
      </c>
      <c r="AI24" s="6">
        <f t="shared" si="17"/>
        <v>12</v>
      </c>
      <c r="AJ24" s="6">
        <f t="shared" si="18"/>
        <v>9.9</v>
      </c>
      <c r="AK24" s="6">
        <f t="shared" si="19"/>
        <v>15</v>
      </c>
      <c r="AL24" s="6">
        <f t="shared" si="20"/>
        <v>10.5</v>
      </c>
      <c r="AM24" s="6">
        <f t="shared" si="21"/>
        <v>12</v>
      </c>
      <c r="AN24" s="6">
        <f t="shared" si="22"/>
        <v>43.6</v>
      </c>
      <c r="AO24" s="6">
        <f t="shared" si="23"/>
        <v>14</v>
      </c>
      <c r="AP24" s="6">
        <f t="shared" si="24"/>
        <v>11</v>
      </c>
      <c r="AQ24" s="6">
        <f t="shared" si="25"/>
        <v>13</v>
      </c>
      <c r="AR24" s="6">
        <f t="shared" si="26"/>
        <v>55</v>
      </c>
      <c r="AS24" s="6">
        <f t="shared" si="27"/>
        <v>16</v>
      </c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IH24" s="1"/>
      <c r="II24" s="10"/>
      <c r="IJ24" s="10"/>
      <c r="IK24" s="10"/>
    </row>
    <row r="25" spans="1:245" ht="18">
      <c r="A25" s="196">
        <v>36</v>
      </c>
      <c r="B25" s="188" t="s">
        <v>116</v>
      </c>
      <c r="C25" s="191" t="s">
        <v>76</v>
      </c>
      <c r="D25" s="105">
        <v>13.5</v>
      </c>
      <c r="E25" s="15">
        <v>1.55</v>
      </c>
      <c r="F25" s="5">
        <f t="shared" si="0"/>
        <v>11.95</v>
      </c>
      <c r="G25" s="29">
        <f t="shared" si="1"/>
        <v>12</v>
      </c>
      <c r="H25" s="105">
        <v>13</v>
      </c>
      <c r="I25" s="15">
        <v>2.1</v>
      </c>
      <c r="J25" s="5">
        <f t="shared" si="2"/>
        <v>10.9</v>
      </c>
      <c r="K25" s="29">
        <f t="shared" si="3"/>
        <v>16</v>
      </c>
      <c r="L25" s="105">
        <v>13.5</v>
      </c>
      <c r="M25" s="15">
        <v>3</v>
      </c>
      <c r="N25" s="5">
        <f t="shared" si="4"/>
        <v>10.5</v>
      </c>
      <c r="O25" s="29">
        <f t="shared" si="5"/>
        <v>10</v>
      </c>
      <c r="P25" s="105">
        <v>13.5</v>
      </c>
      <c r="Q25" s="15">
        <v>2.75</v>
      </c>
      <c r="R25" s="5">
        <f t="shared" si="6"/>
        <v>10.75</v>
      </c>
      <c r="S25" s="29">
        <f t="shared" si="7"/>
        <v>8</v>
      </c>
      <c r="T25" s="39">
        <f t="shared" si="13"/>
        <v>44.099999999999994</v>
      </c>
      <c r="U25" s="29">
        <f t="shared" si="8"/>
        <v>13</v>
      </c>
      <c r="W25" s="30">
        <v>13.5</v>
      </c>
      <c r="X25" s="15">
        <v>3.05</v>
      </c>
      <c r="Y25" s="5">
        <f t="shared" si="9"/>
        <v>10.45</v>
      </c>
      <c r="Z25" s="29">
        <f t="shared" si="10"/>
        <v>16</v>
      </c>
      <c r="AA25" s="52"/>
      <c r="AB25" s="39">
        <f t="shared" si="11"/>
        <v>54.55</v>
      </c>
      <c r="AC25" s="29">
        <f t="shared" si="12"/>
        <v>17</v>
      </c>
      <c r="AD25" s="52"/>
      <c r="AE25" s="6">
        <v>17</v>
      </c>
      <c r="AF25" s="6">
        <f t="shared" si="14"/>
        <v>12.1</v>
      </c>
      <c r="AG25" s="6">
        <f t="shared" si="15"/>
        <v>9</v>
      </c>
      <c r="AH25" s="6">
        <f t="shared" si="16"/>
        <v>11.75</v>
      </c>
      <c r="AI25" s="6">
        <f t="shared" si="17"/>
        <v>13</v>
      </c>
      <c r="AJ25" s="6">
        <f t="shared" si="18"/>
        <v>9.9</v>
      </c>
      <c r="AK25" s="6">
        <f t="shared" si="19"/>
        <v>15</v>
      </c>
      <c r="AL25" s="6">
        <f t="shared" si="20"/>
        <v>10.4</v>
      </c>
      <c r="AM25" s="6">
        <f t="shared" si="21"/>
        <v>13</v>
      </c>
      <c r="AN25" s="6">
        <f t="shared" si="22"/>
        <v>43.5</v>
      </c>
      <c r="AO25" s="6">
        <f t="shared" si="23"/>
        <v>15</v>
      </c>
      <c r="AP25" s="6">
        <f t="shared" si="24"/>
        <v>10.95</v>
      </c>
      <c r="AQ25" s="6">
        <f t="shared" si="25"/>
        <v>14</v>
      </c>
      <c r="AR25" s="6">
        <f t="shared" si="26"/>
        <v>54.55</v>
      </c>
      <c r="AS25" s="6">
        <f t="shared" si="27"/>
        <v>17</v>
      </c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IH25" s="1"/>
      <c r="II25" s="10"/>
      <c r="IJ25" s="10"/>
      <c r="IK25" s="10"/>
    </row>
    <row r="26" spans="1:245" ht="18">
      <c r="A26" s="196">
        <v>37</v>
      </c>
      <c r="B26" s="188" t="s">
        <v>154</v>
      </c>
      <c r="C26" s="191" t="s">
        <v>76</v>
      </c>
      <c r="D26" s="113">
        <v>13.5</v>
      </c>
      <c r="E26" s="74">
        <v>1.65</v>
      </c>
      <c r="F26" s="75">
        <f t="shared" si="0"/>
        <v>11.85</v>
      </c>
      <c r="G26" s="76">
        <f t="shared" si="1"/>
        <v>14</v>
      </c>
      <c r="H26" s="113">
        <v>13.5</v>
      </c>
      <c r="I26" s="74">
        <v>1.25</v>
      </c>
      <c r="J26" s="75">
        <f t="shared" si="2"/>
        <v>12.25</v>
      </c>
      <c r="K26" s="76">
        <f t="shared" si="3"/>
        <v>6</v>
      </c>
      <c r="L26" s="113">
        <v>13</v>
      </c>
      <c r="M26" s="74">
        <v>4.8</v>
      </c>
      <c r="N26" s="75">
        <f t="shared" si="4"/>
        <v>8.2</v>
      </c>
      <c r="O26" s="76">
        <f t="shared" si="5"/>
        <v>23</v>
      </c>
      <c r="P26" s="113">
        <v>13.5</v>
      </c>
      <c r="Q26" s="74">
        <v>4.05</v>
      </c>
      <c r="R26" s="75">
        <f t="shared" si="6"/>
        <v>9.45</v>
      </c>
      <c r="S26" s="76">
        <f t="shared" si="7"/>
        <v>21</v>
      </c>
      <c r="T26" s="102">
        <f t="shared" si="13"/>
        <v>41.75</v>
      </c>
      <c r="U26" s="76">
        <f t="shared" si="8"/>
        <v>20</v>
      </c>
      <c r="W26" s="73">
        <v>13.5</v>
      </c>
      <c r="X26" s="74">
        <v>2.55</v>
      </c>
      <c r="Y26" s="5">
        <f t="shared" si="9"/>
        <v>10.95</v>
      </c>
      <c r="Z26" s="29">
        <f t="shared" si="10"/>
        <v>14</v>
      </c>
      <c r="AA26" s="52"/>
      <c r="AB26" s="102">
        <f t="shared" si="11"/>
        <v>52.7</v>
      </c>
      <c r="AC26" s="76">
        <f t="shared" si="12"/>
        <v>21</v>
      </c>
      <c r="AD26" s="52"/>
      <c r="AE26" s="6">
        <v>18</v>
      </c>
      <c r="AF26" s="6">
        <f t="shared" si="14"/>
        <v>12.1</v>
      </c>
      <c r="AG26" s="6">
        <f t="shared" si="15"/>
        <v>9</v>
      </c>
      <c r="AH26" s="6">
        <f t="shared" si="16"/>
        <v>11.6</v>
      </c>
      <c r="AI26" s="6">
        <f t="shared" si="17"/>
        <v>14</v>
      </c>
      <c r="AJ26" s="6">
        <f t="shared" si="18"/>
        <v>9.7</v>
      </c>
      <c r="AK26" s="6">
        <f t="shared" si="19"/>
        <v>16</v>
      </c>
      <c r="AL26" s="6">
        <f t="shared" si="20"/>
        <v>10.35</v>
      </c>
      <c r="AM26" s="6">
        <f t="shared" si="21"/>
        <v>14</v>
      </c>
      <c r="AN26" s="6">
        <f t="shared" si="22"/>
        <v>43.4</v>
      </c>
      <c r="AO26" s="6">
        <f t="shared" si="23"/>
        <v>16</v>
      </c>
      <c r="AP26" s="6">
        <f t="shared" si="24"/>
        <v>10.95</v>
      </c>
      <c r="AQ26" s="6">
        <f t="shared" si="25"/>
        <v>14</v>
      </c>
      <c r="AR26" s="6">
        <f t="shared" si="26"/>
        <v>53.89999999999999</v>
      </c>
      <c r="AS26" s="6">
        <f t="shared" si="27"/>
        <v>18</v>
      </c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IH26" s="1"/>
      <c r="II26" s="10"/>
      <c r="IJ26" s="10"/>
      <c r="IK26" s="10"/>
    </row>
    <row r="27" spans="1:245" ht="18">
      <c r="A27" s="196">
        <v>38</v>
      </c>
      <c r="B27" s="188" t="s">
        <v>155</v>
      </c>
      <c r="C27" s="191" t="s">
        <v>76</v>
      </c>
      <c r="D27" s="113">
        <v>13.5</v>
      </c>
      <c r="E27" s="74">
        <v>1.5</v>
      </c>
      <c r="F27" s="75">
        <f t="shared" si="0"/>
        <v>12</v>
      </c>
      <c r="G27" s="76">
        <f t="shared" si="1"/>
        <v>11</v>
      </c>
      <c r="H27" s="113">
        <v>13.5</v>
      </c>
      <c r="I27" s="74">
        <v>4.25</v>
      </c>
      <c r="J27" s="75">
        <f t="shared" si="2"/>
        <v>9.25</v>
      </c>
      <c r="K27" s="76">
        <f t="shared" si="3"/>
        <v>20</v>
      </c>
      <c r="L27" s="113">
        <v>13.5</v>
      </c>
      <c r="M27" s="74">
        <v>5.5</v>
      </c>
      <c r="N27" s="75">
        <f t="shared" si="4"/>
        <v>8</v>
      </c>
      <c r="O27" s="76">
        <f t="shared" si="5"/>
        <v>25</v>
      </c>
      <c r="P27" s="113">
        <v>12.5</v>
      </c>
      <c r="Q27" s="74">
        <v>4.4</v>
      </c>
      <c r="R27" s="75">
        <f t="shared" si="6"/>
        <v>8.1</v>
      </c>
      <c r="S27" s="76">
        <f t="shared" si="7"/>
        <v>24</v>
      </c>
      <c r="T27" s="102">
        <f t="shared" si="13"/>
        <v>37.35</v>
      </c>
      <c r="U27" s="76">
        <f t="shared" si="8"/>
        <v>25</v>
      </c>
      <c r="W27" s="73">
        <v>12.5</v>
      </c>
      <c r="X27" s="74">
        <v>2.6</v>
      </c>
      <c r="Y27" s="5">
        <f t="shared" si="9"/>
        <v>9.9</v>
      </c>
      <c r="Z27" s="29">
        <f t="shared" si="10"/>
        <v>21</v>
      </c>
      <c r="AA27" s="52"/>
      <c r="AB27" s="102">
        <f t="shared" si="11"/>
        <v>47.25</v>
      </c>
      <c r="AC27" s="76">
        <f t="shared" si="12"/>
        <v>28</v>
      </c>
      <c r="AD27" s="52"/>
      <c r="AE27" s="6">
        <v>19</v>
      </c>
      <c r="AF27" s="6">
        <f t="shared" si="14"/>
        <v>12.05</v>
      </c>
      <c r="AG27" s="6">
        <f t="shared" si="15"/>
        <v>10</v>
      </c>
      <c r="AH27" s="6">
        <f t="shared" si="16"/>
        <v>11.55</v>
      </c>
      <c r="AI27" s="6">
        <f t="shared" si="17"/>
        <v>15</v>
      </c>
      <c r="AJ27" s="6">
        <f t="shared" si="18"/>
        <v>9.5</v>
      </c>
      <c r="AK27" s="6">
        <f t="shared" si="19"/>
        <v>17</v>
      </c>
      <c r="AL27" s="6">
        <f t="shared" si="20"/>
        <v>10.35</v>
      </c>
      <c r="AM27" s="6">
        <f t="shared" si="21"/>
        <v>14</v>
      </c>
      <c r="AN27" s="6">
        <f t="shared" si="22"/>
        <v>42.95</v>
      </c>
      <c r="AO27" s="6">
        <f t="shared" si="23"/>
        <v>17</v>
      </c>
      <c r="AP27" s="6">
        <f t="shared" si="24"/>
        <v>10.95</v>
      </c>
      <c r="AQ27" s="6">
        <f t="shared" si="25"/>
        <v>14</v>
      </c>
      <c r="AR27" s="6">
        <f t="shared" si="26"/>
        <v>53.7</v>
      </c>
      <c r="AS27" s="6">
        <f t="shared" si="27"/>
        <v>19</v>
      </c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IH27" s="1"/>
      <c r="II27" s="10"/>
      <c r="IJ27" s="10"/>
      <c r="IK27" s="10"/>
    </row>
    <row r="28" spans="1:245" ht="18">
      <c r="A28" s="196">
        <v>39</v>
      </c>
      <c r="B28" s="188" t="s">
        <v>293</v>
      </c>
      <c r="C28" s="191"/>
      <c r="D28" s="113">
        <v>0</v>
      </c>
      <c r="E28" s="74">
        <v>0</v>
      </c>
      <c r="F28" s="75">
        <f t="shared" si="0"/>
        <v>0</v>
      </c>
      <c r="G28" s="76">
        <f t="shared" si="1"/>
        <v>19</v>
      </c>
      <c r="H28" s="113">
        <v>0</v>
      </c>
      <c r="I28" s="74">
        <v>0</v>
      </c>
      <c r="J28" s="75">
        <f aca="true" t="shared" si="34" ref="J28:J33">H28-I28</f>
        <v>0</v>
      </c>
      <c r="K28" s="76">
        <f t="shared" si="3"/>
        <v>25</v>
      </c>
      <c r="L28" s="113">
        <v>0</v>
      </c>
      <c r="M28" s="74">
        <v>0</v>
      </c>
      <c r="N28" s="75">
        <f aca="true" t="shared" si="35" ref="N28:N33">L28-M28</f>
        <v>0</v>
      </c>
      <c r="O28" s="76">
        <f t="shared" si="5"/>
        <v>29</v>
      </c>
      <c r="P28" s="113">
        <v>0</v>
      </c>
      <c r="Q28" s="74">
        <v>0</v>
      </c>
      <c r="R28" s="75">
        <f aca="true" t="shared" si="36" ref="R28:R33">P28-Q28</f>
        <v>0</v>
      </c>
      <c r="S28" s="76">
        <f t="shared" si="7"/>
        <v>25</v>
      </c>
      <c r="T28" s="102">
        <f aca="true" t="shared" si="37" ref="T28:T33">R28+N28+J28+F28</f>
        <v>0</v>
      </c>
      <c r="U28" s="76">
        <f t="shared" si="8"/>
        <v>28</v>
      </c>
      <c r="W28" s="73">
        <v>0</v>
      </c>
      <c r="X28" s="74">
        <v>0</v>
      </c>
      <c r="Y28" s="5">
        <f aca="true" t="shared" si="38" ref="Y28:Y33">W28-X28</f>
        <v>0</v>
      </c>
      <c r="Z28" s="29">
        <f t="shared" si="10"/>
        <v>25</v>
      </c>
      <c r="AA28" s="52"/>
      <c r="AB28" s="102">
        <f aca="true" t="shared" si="39" ref="AB28:AB33">T28+Y28</f>
        <v>0</v>
      </c>
      <c r="AC28" s="76">
        <f t="shared" si="12"/>
        <v>31</v>
      </c>
      <c r="AD28" s="52"/>
      <c r="AE28" s="6">
        <v>20</v>
      </c>
      <c r="AF28" s="6">
        <f t="shared" si="14"/>
        <v>12</v>
      </c>
      <c r="AG28" s="6">
        <f t="shared" si="15"/>
        <v>11</v>
      </c>
      <c r="AH28" s="6">
        <f t="shared" si="16"/>
        <v>10.9</v>
      </c>
      <c r="AI28" s="6">
        <f t="shared" si="17"/>
        <v>16</v>
      </c>
      <c r="AJ28" s="6">
        <f t="shared" si="18"/>
        <v>9.35</v>
      </c>
      <c r="AK28" s="6">
        <f t="shared" si="19"/>
        <v>18</v>
      </c>
      <c r="AL28" s="6">
        <f t="shared" si="20"/>
        <v>10.3</v>
      </c>
      <c r="AM28" s="6">
        <f t="shared" si="21"/>
        <v>15</v>
      </c>
      <c r="AN28" s="6">
        <f t="shared" si="22"/>
        <v>42.15</v>
      </c>
      <c r="AO28" s="6">
        <f t="shared" si="23"/>
        <v>18</v>
      </c>
      <c r="AP28" s="6">
        <f t="shared" si="24"/>
        <v>10.9</v>
      </c>
      <c r="AQ28" s="6">
        <f t="shared" si="25"/>
        <v>15</v>
      </c>
      <c r="AR28" s="6">
        <f t="shared" si="26"/>
        <v>53.300000000000004</v>
      </c>
      <c r="AS28" s="6">
        <f t="shared" si="27"/>
        <v>20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IH28" s="1"/>
      <c r="II28" s="10"/>
      <c r="IJ28" s="10"/>
      <c r="IK28" s="10"/>
    </row>
    <row r="29" spans="1:245" ht="18">
      <c r="A29" s="196">
        <v>40</v>
      </c>
      <c r="B29" s="188" t="s">
        <v>66</v>
      </c>
      <c r="C29" s="191" t="s">
        <v>76</v>
      </c>
      <c r="D29" s="113">
        <v>13.5</v>
      </c>
      <c r="E29" s="74">
        <v>1.15</v>
      </c>
      <c r="F29" s="75">
        <f t="shared" si="0"/>
        <v>12.35</v>
      </c>
      <c r="G29" s="76">
        <f t="shared" si="1"/>
        <v>6</v>
      </c>
      <c r="H29" s="113">
        <v>13.5</v>
      </c>
      <c r="I29" s="74">
        <v>0.85</v>
      </c>
      <c r="J29" s="75">
        <f t="shared" si="34"/>
        <v>12.65</v>
      </c>
      <c r="K29" s="76">
        <f t="shared" si="3"/>
        <v>2</v>
      </c>
      <c r="L29" s="113">
        <v>13.5</v>
      </c>
      <c r="M29" s="74">
        <v>2.4</v>
      </c>
      <c r="N29" s="75">
        <f t="shared" si="35"/>
        <v>11.1</v>
      </c>
      <c r="O29" s="76">
        <f t="shared" si="5"/>
        <v>4</v>
      </c>
      <c r="P29" s="113">
        <v>13.5</v>
      </c>
      <c r="Q29" s="74">
        <v>2.6</v>
      </c>
      <c r="R29" s="75">
        <f t="shared" si="36"/>
        <v>10.9</v>
      </c>
      <c r="S29" s="76">
        <f t="shared" si="7"/>
        <v>6</v>
      </c>
      <c r="T29" s="102">
        <f t="shared" si="37"/>
        <v>47</v>
      </c>
      <c r="U29" s="76">
        <f t="shared" si="8"/>
        <v>1</v>
      </c>
      <c r="W29" s="73">
        <v>13.5</v>
      </c>
      <c r="X29" s="74">
        <v>0.9</v>
      </c>
      <c r="Y29" s="5">
        <f t="shared" si="38"/>
        <v>12.6</v>
      </c>
      <c r="Z29" s="29">
        <f t="shared" si="10"/>
        <v>2</v>
      </c>
      <c r="AA29" s="52"/>
      <c r="AB29" s="102">
        <f t="shared" si="39"/>
        <v>59.6</v>
      </c>
      <c r="AC29" s="76">
        <f t="shared" si="12"/>
        <v>1</v>
      </c>
      <c r="AD29" s="52"/>
      <c r="AE29" s="6">
        <v>21</v>
      </c>
      <c r="AF29" s="6">
        <f t="shared" si="14"/>
        <v>11.95</v>
      </c>
      <c r="AG29" s="6">
        <f t="shared" si="15"/>
        <v>12</v>
      </c>
      <c r="AH29" s="6">
        <f t="shared" si="16"/>
        <v>10.7</v>
      </c>
      <c r="AI29" s="6">
        <f t="shared" si="17"/>
        <v>17</v>
      </c>
      <c r="AJ29" s="6">
        <f t="shared" si="18"/>
        <v>9.25</v>
      </c>
      <c r="AK29" s="6">
        <f t="shared" si="19"/>
        <v>19</v>
      </c>
      <c r="AL29" s="6">
        <f t="shared" si="20"/>
        <v>10.25</v>
      </c>
      <c r="AM29" s="6">
        <f t="shared" si="21"/>
        <v>16</v>
      </c>
      <c r="AN29" s="6">
        <f t="shared" si="22"/>
        <v>41.949999999999996</v>
      </c>
      <c r="AO29" s="6">
        <f t="shared" si="23"/>
        <v>19</v>
      </c>
      <c r="AP29" s="6">
        <f t="shared" si="24"/>
        <v>10.45</v>
      </c>
      <c r="AQ29" s="6">
        <f t="shared" si="25"/>
        <v>16</v>
      </c>
      <c r="AR29" s="6">
        <f t="shared" si="26"/>
        <v>52.7</v>
      </c>
      <c r="AS29" s="6">
        <f t="shared" si="27"/>
        <v>21</v>
      </c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IH29" s="1"/>
      <c r="II29" s="10"/>
      <c r="IJ29" s="10"/>
      <c r="IK29" s="10"/>
    </row>
    <row r="30" spans="1:245" ht="18">
      <c r="A30" s="196">
        <v>41</v>
      </c>
      <c r="B30" s="188" t="s">
        <v>156</v>
      </c>
      <c r="C30" s="191" t="s">
        <v>76</v>
      </c>
      <c r="D30" s="113">
        <v>13.5</v>
      </c>
      <c r="E30" s="74">
        <v>1.1</v>
      </c>
      <c r="F30" s="75">
        <f t="shared" si="0"/>
        <v>12.4</v>
      </c>
      <c r="G30" s="76">
        <f t="shared" si="1"/>
        <v>5</v>
      </c>
      <c r="H30" s="113">
        <v>13.5</v>
      </c>
      <c r="I30" s="74">
        <v>1.1</v>
      </c>
      <c r="J30" s="75">
        <f t="shared" si="34"/>
        <v>12.4</v>
      </c>
      <c r="K30" s="76">
        <f t="shared" si="3"/>
        <v>3</v>
      </c>
      <c r="L30" s="113">
        <v>13</v>
      </c>
      <c r="M30" s="74">
        <v>2.9</v>
      </c>
      <c r="N30" s="75">
        <f t="shared" si="35"/>
        <v>10.1</v>
      </c>
      <c r="O30" s="76">
        <f t="shared" si="5"/>
        <v>14</v>
      </c>
      <c r="P30" s="113">
        <v>13</v>
      </c>
      <c r="Q30" s="74">
        <v>2</v>
      </c>
      <c r="R30" s="75">
        <f t="shared" si="36"/>
        <v>11</v>
      </c>
      <c r="S30" s="76">
        <f t="shared" si="7"/>
        <v>5</v>
      </c>
      <c r="T30" s="102">
        <f t="shared" si="37"/>
        <v>45.9</v>
      </c>
      <c r="U30" s="76">
        <f t="shared" si="8"/>
        <v>6</v>
      </c>
      <c r="W30" s="73">
        <v>13.5</v>
      </c>
      <c r="X30" s="74">
        <v>1.4</v>
      </c>
      <c r="Y30" s="5">
        <f t="shared" si="38"/>
        <v>12.1</v>
      </c>
      <c r="Z30" s="29">
        <f t="shared" si="10"/>
        <v>4</v>
      </c>
      <c r="AA30" s="52"/>
      <c r="AB30" s="102">
        <f t="shared" si="39"/>
        <v>58</v>
      </c>
      <c r="AC30" s="76">
        <f t="shared" si="12"/>
        <v>5</v>
      </c>
      <c r="AD30" s="52"/>
      <c r="AE30" s="6">
        <v>22</v>
      </c>
      <c r="AF30" s="6">
        <f t="shared" si="14"/>
        <v>11.95</v>
      </c>
      <c r="AG30" s="6">
        <f t="shared" si="15"/>
        <v>12</v>
      </c>
      <c r="AH30" s="6">
        <f t="shared" si="16"/>
        <v>10.35</v>
      </c>
      <c r="AI30" s="6">
        <f t="shared" si="17"/>
        <v>18</v>
      </c>
      <c r="AJ30" s="6">
        <f t="shared" si="18"/>
        <v>9.1</v>
      </c>
      <c r="AK30" s="6">
        <f t="shared" si="19"/>
        <v>20</v>
      </c>
      <c r="AL30" s="6">
        <f t="shared" si="20"/>
        <v>10.15</v>
      </c>
      <c r="AM30" s="6">
        <f t="shared" si="21"/>
        <v>17</v>
      </c>
      <c r="AN30" s="6">
        <f t="shared" si="22"/>
        <v>41.75</v>
      </c>
      <c r="AO30" s="6">
        <f t="shared" si="23"/>
        <v>20</v>
      </c>
      <c r="AP30" s="6">
        <f t="shared" si="24"/>
        <v>10.4</v>
      </c>
      <c r="AQ30" s="6">
        <f t="shared" si="25"/>
        <v>17</v>
      </c>
      <c r="AR30" s="6">
        <f t="shared" si="26"/>
        <v>52.65</v>
      </c>
      <c r="AS30" s="6">
        <f t="shared" si="27"/>
        <v>22</v>
      </c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IH30" s="1"/>
      <c r="II30" s="10"/>
      <c r="IJ30" s="10"/>
      <c r="IK30" s="10"/>
    </row>
    <row r="31" spans="1:245" ht="18">
      <c r="A31" s="196">
        <v>42</v>
      </c>
      <c r="B31" s="188" t="s">
        <v>173</v>
      </c>
      <c r="C31" s="191" t="s">
        <v>76</v>
      </c>
      <c r="D31" s="113">
        <v>13.5</v>
      </c>
      <c r="E31" s="74">
        <v>1.4</v>
      </c>
      <c r="F31" s="75">
        <f t="shared" si="0"/>
        <v>12.1</v>
      </c>
      <c r="G31" s="76">
        <f t="shared" si="1"/>
        <v>9</v>
      </c>
      <c r="H31" s="113">
        <v>13.5</v>
      </c>
      <c r="I31" s="74">
        <v>1.2</v>
      </c>
      <c r="J31" s="75">
        <f t="shared" si="34"/>
        <v>12.3</v>
      </c>
      <c r="K31" s="76">
        <f t="shared" si="3"/>
        <v>5</v>
      </c>
      <c r="L31" s="113">
        <v>13.5</v>
      </c>
      <c r="M31" s="74">
        <v>3.6</v>
      </c>
      <c r="N31" s="75">
        <f t="shared" si="35"/>
        <v>9.9</v>
      </c>
      <c r="O31" s="76">
        <f t="shared" si="5"/>
        <v>15</v>
      </c>
      <c r="P31" s="113">
        <v>13.5</v>
      </c>
      <c r="Q31" s="74">
        <v>2.5</v>
      </c>
      <c r="R31" s="75">
        <f t="shared" si="36"/>
        <v>11</v>
      </c>
      <c r="S31" s="76">
        <f t="shared" si="7"/>
        <v>5</v>
      </c>
      <c r="T31" s="102">
        <f t="shared" si="37"/>
        <v>45.300000000000004</v>
      </c>
      <c r="U31" s="76">
        <f t="shared" si="8"/>
        <v>10</v>
      </c>
      <c r="W31" s="73">
        <v>13.5</v>
      </c>
      <c r="X31" s="74">
        <v>1.5</v>
      </c>
      <c r="Y31" s="5">
        <f t="shared" si="38"/>
        <v>12</v>
      </c>
      <c r="Z31" s="29">
        <f t="shared" si="10"/>
        <v>5</v>
      </c>
      <c r="AA31" s="52"/>
      <c r="AB31" s="102">
        <f t="shared" si="39"/>
        <v>57.300000000000004</v>
      </c>
      <c r="AC31" s="76">
        <f t="shared" si="12"/>
        <v>8</v>
      </c>
      <c r="AD31" s="52"/>
      <c r="AE31" s="6">
        <v>23</v>
      </c>
      <c r="AF31" s="6">
        <f t="shared" si="14"/>
        <v>11.9</v>
      </c>
      <c r="AG31" s="6">
        <f t="shared" si="15"/>
        <v>13</v>
      </c>
      <c r="AH31" s="6">
        <f t="shared" si="16"/>
        <v>10</v>
      </c>
      <c r="AI31" s="6">
        <f t="shared" si="17"/>
        <v>19</v>
      </c>
      <c r="AJ31" s="6">
        <f t="shared" si="18"/>
        <v>8.95</v>
      </c>
      <c r="AK31" s="6">
        <f t="shared" si="19"/>
        <v>21</v>
      </c>
      <c r="AL31" s="6">
        <f t="shared" si="20"/>
        <v>9.95</v>
      </c>
      <c r="AM31" s="6">
        <f t="shared" si="21"/>
        <v>18</v>
      </c>
      <c r="AN31" s="6">
        <f t="shared" si="22"/>
        <v>41.4</v>
      </c>
      <c r="AO31" s="6">
        <f t="shared" si="23"/>
        <v>21</v>
      </c>
      <c r="AP31" s="6">
        <f t="shared" si="24"/>
        <v>10.35</v>
      </c>
      <c r="AQ31" s="6">
        <f t="shared" si="25"/>
        <v>18</v>
      </c>
      <c r="AR31" s="6">
        <f t="shared" si="26"/>
        <v>52.3</v>
      </c>
      <c r="AS31" s="6">
        <f t="shared" si="27"/>
        <v>23</v>
      </c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IH31" s="1"/>
      <c r="II31" s="10"/>
      <c r="IJ31" s="10"/>
      <c r="IK31" s="10"/>
    </row>
    <row r="32" spans="1:245" ht="18">
      <c r="A32" s="196">
        <v>43</v>
      </c>
      <c r="B32" s="188" t="s">
        <v>114</v>
      </c>
      <c r="C32" s="191" t="s">
        <v>174</v>
      </c>
      <c r="D32" s="113">
        <v>13.5</v>
      </c>
      <c r="E32" s="74">
        <v>1.3</v>
      </c>
      <c r="F32" s="75">
        <f t="shared" si="0"/>
        <v>12.2</v>
      </c>
      <c r="G32" s="76">
        <f t="shared" si="1"/>
        <v>7</v>
      </c>
      <c r="H32" s="113">
        <v>13.5</v>
      </c>
      <c r="I32" s="74">
        <v>3.5</v>
      </c>
      <c r="J32" s="75">
        <f t="shared" si="34"/>
        <v>10</v>
      </c>
      <c r="K32" s="76">
        <f t="shared" si="3"/>
        <v>19</v>
      </c>
      <c r="L32" s="113">
        <v>13</v>
      </c>
      <c r="M32" s="74">
        <v>6.3</v>
      </c>
      <c r="N32" s="75">
        <f t="shared" si="35"/>
        <v>6.7</v>
      </c>
      <c r="O32" s="76">
        <f t="shared" si="5"/>
        <v>28</v>
      </c>
      <c r="P32" s="113">
        <v>13.5</v>
      </c>
      <c r="Q32" s="74">
        <v>3.6</v>
      </c>
      <c r="R32" s="75">
        <f t="shared" si="36"/>
        <v>9.9</v>
      </c>
      <c r="S32" s="76">
        <f t="shared" si="7"/>
        <v>19</v>
      </c>
      <c r="T32" s="102">
        <f t="shared" si="37"/>
        <v>38.8</v>
      </c>
      <c r="U32" s="76">
        <f t="shared" si="8"/>
        <v>23</v>
      </c>
      <c r="W32" s="73">
        <v>13.5</v>
      </c>
      <c r="X32" s="74">
        <v>2.45</v>
      </c>
      <c r="Y32" s="5">
        <f t="shared" si="38"/>
        <v>11.05</v>
      </c>
      <c r="Z32" s="29">
        <f t="shared" si="10"/>
        <v>12</v>
      </c>
      <c r="AA32" s="52"/>
      <c r="AB32" s="102">
        <f t="shared" si="39"/>
        <v>49.849999999999994</v>
      </c>
      <c r="AC32" s="76">
        <f t="shared" si="12"/>
        <v>26</v>
      </c>
      <c r="AD32" s="52"/>
      <c r="AE32" s="6">
        <v>24</v>
      </c>
      <c r="AF32" s="6">
        <f t="shared" si="14"/>
        <v>11.9</v>
      </c>
      <c r="AG32" s="6">
        <f t="shared" si="15"/>
        <v>13</v>
      </c>
      <c r="AH32" s="6">
        <f t="shared" si="16"/>
        <v>10</v>
      </c>
      <c r="AI32" s="6">
        <f t="shared" si="17"/>
        <v>19</v>
      </c>
      <c r="AJ32" s="6">
        <f t="shared" si="18"/>
        <v>8.75</v>
      </c>
      <c r="AK32" s="6">
        <f t="shared" si="19"/>
        <v>22</v>
      </c>
      <c r="AL32" s="6">
        <f t="shared" si="20"/>
        <v>9.9</v>
      </c>
      <c r="AM32" s="6">
        <f t="shared" si="21"/>
        <v>19</v>
      </c>
      <c r="AN32" s="6">
        <f t="shared" si="22"/>
        <v>41.4</v>
      </c>
      <c r="AO32" s="6">
        <f t="shared" si="23"/>
        <v>21</v>
      </c>
      <c r="AP32" s="6">
        <f t="shared" si="24"/>
        <v>10.25</v>
      </c>
      <c r="AQ32" s="6">
        <f t="shared" si="25"/>
        <v>19</v>
      </c>
      <c r="AR32" s="6">
        <f t="shared" si="26"/>
        <v>51.8</v>
      </c>
      <c r="AS32" s="6">
        <f t="shared" si="27"/>
        <v>24</v>
      </c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IH32" s="1"/>
      <c r="II32" s="10"/>
      <c r="IJ32" s="10"/>
      <c r="IK32" s="10"/>
    </row>
    <row r="33" spans="1:245" ht="18">
      <c r="A33" s="196">
        <v>44</v>
      </c>
      <c r="B33" s="188" t="s">
        <v>113</v>
      </c>
      <c r="C33" s="191" t="s">
        <v>174</v>
      </c>
      <c r="D33" s="113">
        <v>13.5</v>
      </c>
      <c r="E33" s="74">
        <v>1.35</v>
      </c>
      <c r="F33" s="75">
        <f t="shared" si="0"/>
        <v>12.15</v>
      </c>
      <c r="G33" s="76">
        <f t="shared" si="1"/>
        <v>8</v>
      </c>
      <c r="H33" s="113">
        <v>13</v>
      </c>
      <c r="I33" s="74">
        <v>3</v>
      </c>
      <c r="J33" s="75">
        <f t="shared" si="34"/>
        <v>10</v>
      </c>
      <c r="K33" s="76">
        <f t="shared" si="3"/>
        <v>19</v>
      </c>
      <c r="L33" s="113">
        <v>13.5</v>
      </c>
      <c r="M33" s="74">
        <v>4.4</v>
      </c>
      <c r="N33" s="75">
        <f t="shared" si="35"/>
        <v>9.1</v>
      </c>
      <c r="O33" s="76">
        <f t="shared" si="5"/>
        <v>20</v>
      </c>
      <c r="P33" s="113">
        <v>13.5</v>
      </c>
      <c r="Q33" s="74">
        <v>2.6</v>
      </c>
      <c r="R33" s="75">
        <f t="shared" si="36"/>
        <v>10.9</v>
      </c>
      <c r="S33" s="76">
        <f t="shared" si="7"/>
        <v>6</v>
      </c>
      <c r="T33" s="102">
        <f t="shared" si="37"/>
        <v>42.15</v>
      </c>
      <c r="U33" s="76">
        <f t="shared" si="8"/>
        <v>18</v>
      </c>
      <c r="W33" s="73">
        <v>13.5</v>
      </c>
      <c r="X33" s="74">
        <v>1.95</v>
      </c>
      <c r="Y33" s="5">
        <f t="shared" si="38"/>
        <v>11.55</v>
      </c>
      <c r="Z33" s="29">
        <f t="shared" si="10"/>
        <v>8</v>
      </c>
      <c r="AA33" s="52"/>
      <c r="AB33" s="102">
        <f t="shared" si="39"/>
        <v>53.7</v>
      </c>
      <c r="AC33" s="76">
        <f t="shared" si="12"/>
        <v>19</v>
      </c>
      <c r="AD33" s="52"/>
      <c r="AE33" s="6">
        <v>25</v>
      </c>
      <c r="AF33" s="6">
        <f t="shared" si="14"/>
        <v>11.85</v>
      </c>
      <c r="AG33" s="6">
        <f t="shared" si="15"/>
        <v>14</v>
      </c>
      <c r="AH33" s="6">
        <f t="shared" si="16"/>
        <v>9.25</v>
      </c>
      <c r="AI33" s="6">
        <f t="shared" si="17"/>
        <v>20</v>
      </c>
      <c r="AJ33" s="6">
        <f t="shared" si="18"/>
        <v>8.2</v>
      </c>
      <c r="AK33" s="6">
        <f t="shared" si="19"/>
        <v>23</v>
      </c>
      <c r="AL33" s="6">
        <f t="shared" si="20"/>
        <v>9.5</v>
      </c>
      <c r="AM33" s="6">
        <f t="shared" si="21"/>
        <v>20</v>
      </c>
      <c r="AN33" s="6">
        <f t="shared" si="22"/>
        <v>40.15</v>
      </c>
      <c r="AO33" s="6">
        <f t="shared" si="23"/>
        <v>22</v>
      </c>
      <c r="AP33" s="6">
        <f t="shared" si="24"/>
        <v>10.15</v>
      </c>
      <c r="AQ33" s="6">
        <f t="shared" si="25"/>
        <v>20</v>
      </c>
      <c r="AR33" s="6">
        <f t="shared" si="26"/>
        <v>49.95</v>
      </c>
      <c r="AS33" s="6">
        <f t="shared" si="27"/>
        <v>25</v>
      </c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IH33" s="1"/>
      <c r="II33" s="10"/>
      <c r="IJ33" s="10"/>
      <c r="IK33" s="10"/>
    </row>
    <row r="34" spans="1:245" ht="18">
      <c r="A34" s="196">
        <v>45</v>
      </c>
      <c r="B34" s="188" t="s">
        <v>289</v>
      </c>
      <c r="C34" s="191" t="s">
        <v>62</v>
      </c>
      <c r="D34" s="113">
        <v>13.5</v>
      </c>
      <c r="E34" s="74">
        <v>1.6</v>
      </c>
      <c r="F34" s="75">
        <f t="shared" si="0"/>
        <v>11.9</v>
      </c>
      <c r="G34" s="76">
        <f t="shared" si="1"/>
        <v>13</v>
      </c>
      <c r="H34" s="113">
        <v>13.5</v>
      </c>
      <c r="I34" s="74">
        <v>1.4</v>
      </c>
      <c r="J34" s="75">
        <f aca="true" t="shared" si="40" ref="J34:J41">H34-I34</f>
        <v>12.1</v>
      </c>
      <c r="K34" s="76">
        <f t="shared" si="3"/>
        <v>9</v>
      </c>
      <c r="L34" s="113">
        <v>13.5</v>
      </c>
      <c r="M34" s="74">
        <v>2.35</v>
      </c>
      <c r="N34" s="75">
        <f aca="true" t="shared" si="41" ref="N34:N41">L34-M34</f>
        <v>11.15</v>
      </c>
      <c r="O34" s="76">
        <f t="shared" si="5"/>
        <v>3</v>
      </c>
      <c r="P34" s="113">
        <v>13.5</v>
      </c>
      <c r="Q34" s="74">
        <v>2.9</v>
      </c>
      <c r="R34" s="75">
        <f aca="true" t="shared" si="42" ref="R34:R41">P34-Q34</f>
        <v>10.6</v>
      </c>
      <c r="S34" s="76">
        <f t="shared" si="7"/>
        <v>11</v>
      </c>
      <c r="T34" s="102">
        <f aca="true" t="shared" si="43" ref="T34:T41">R34+N34+J34+F34</f>
        <v>45.75</v>
      </c>
      <c r="U34" s="76">
        <f t="shared" si="8"/>
        <v>8</v>
      </c>
      <c r="W34" s="73">
        <v>13.5</v>
      </c>
      <c r="X34" s="74">
        <v>2.1</v>
      </c>
      <c r="Y34" s="5">
        <f aca="true" t="shared" si="44" ref="Y34:Y41">W34-X34</f>
        <v>11.4</v>
      </c>
      <c r="Z34" s="29">
        <f t="shared" si="10"/>
        <v>10</v>
      </c>
      <c r="AA34" s="52"/>
      <c r="AB34" s="102">
        <f aca="true" t="shared" si="45" ref="AB34:AB41">T34+Y34</f>
        <v>57.15</v>
      </c>
      <c r="AC34" s="76">
        <f t="shared" si="12"/>
        <v>9</v>
      </c>
      <c r="AD34" s="52"/>
      <c r="AE34" s="6">
        <v>26</v>
      </c>
      <c r="AF34" s="6">
        <f t="shared" si="14"/>
        <v>11.8</v>
      </c>
      <c r="AG34" s="6">
        <f t="shared" si="15"/>
        <v>15</v>
      </c>
      <c r="AH34" s="6">
        <f t="shared" si="16"/>
        <v>9.2</v>
      </c>
      <c r="AI34" s="6">
        <f t="shared" si="17"/>
        <v>21</v>
      </c>
      <c r="AJ34" s="6">
        <f t="shared" si="18"/>
        <v>8.1</v>
      </c>
      <c r="AK34" s="6">
        <f t="shared" si="19"/>
        <v>24</v>
      </c>
      <c r="AL34" s="6">
        <f t="shared" si="20"/>
        <v>9.45</v>
      </c>
      <c r="AM34" s="6">
        <f t="shared" si="21"/>
        <v>21</v>
      </c>
      <c r="AN34" s="6">
        <f t="shared" si="22"/>
        <v>38.8</v>
      </c>
      <c r="AO34" s="6">
        <f t="shared" si="23"/>
        <v>23</v>
      </c>
      <c r="AP34" s="6">
        <f t="shared" si="24"/>
        <v>9.9</v>
      </c>
      <c r="AQ34" s="6">
        <f t="shared" si="25"/>
        <v>21</v>
      </c>
      <c r="AR34" s="6">
        <f t="shared" si="26"/>
        <v>49.849999999999994</v>
      </c>
      <c r="AS34" s="6">
        <f t="shared" si="27"/>
        <v>26</v>
      </c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IH34" s="1"/>
      <c r="II34" s="10"/>
      <c r="IJ34" s="10"/>
      <c r="IK34" s="10"/>
    </row>
    <row r="35" spans="1:245" ht="18">
      <c r="A35" s="196">
        <v>46</v>
      </c>
      <c r="B35" s="188" t="s">
        <v>100</v>
      </c>
      <c r="C35" s="191" t="s">
        <v>81</v>
      </c>
      <c r="D35" s="113">
        <v>13.5</v>
      </c>
      <c r="E35" s="74">
        <v>1.15</v>
      </c>
      <c r="F35" s="75">
        <f aca="true" t="shared" si="46" ref="F35:F41">D35-E35</f>
        <v>12.35</v>
      </c>
      <c r="G35" s="76">
        <f t="shared" si="1"/>
        <v>6</v>
      </c>
      <c r="H35" s="113">
        <v>13.5</v>
      </c>
      <c r="I35" s="74">
        <v>4.3</v>
      </c>
      <c r="J35" s="75">
        <f t="shared" si="40"/>
        <v>9.2</v>
      </c>
      <c r="K35" s="76">
        <f t="shared" si="3"/>
        <v>21</v>
      </c>
      <c r="L35" s="113">
        <v>13.5</v>
      </c>
      <c r="M35" s="74">
        <v>3.6</v>
      </c>
      <c r="N35" s="75">
        <f t="shared" si="41"/>
        <v>9.9</v>
      </c>
      <c r="O35" s="76">
        <f t="shared" si="5"/>
        <v>15</v>
      </c>
      <c r="P35" s="113">
        <v>13.5</v>
      </c>
      <c r="Q35" s="74">
        <v>3</v>
      </c>
      <c r="R35" s="75">
        <f t="shared" si="42"/>
        <v>10.5</v>
      </c>
      <c r="S35" s="76">
        <f t="shared" si="7"/>
        <v>12</v>
      </c>
      <c r="T35" s="102">
        <f t="shared" si="43"/>
        <v>41.949999999999996</v>
      </c>
      <c r="U35" s="76">
        <f t="shared" si="8"/>
        <v>19</v>
      </c>
      <c r="W35" s="73">
        <v>13.5</v>
      </c>
      <c r="X35" s="74">
        <v>1.55</v>
      </c>
      <c r="Y35" s="5">
        <f t="shared" si="44"/>
        <v>11.95</v>
      </c>
      <c r="Z35" s="29">
        <f t="shared" si="10"/>
        <v>6</v>
      </c>
      <c r="AA35" s="52"/>
      <c r="AB35" s="102">
        <f t="shared" si="45"/>
        <v>53.89999999999999</v>
      </c>
      <c r="AC35" s="76">
        <f t="shared" si="12"/>
        <v>18</v>
      </c>
      <c r="AD35" s="52"/>
      <c r="AE35" s="6">
        <v>27</v>
      </c>
      <c r="AF35" s="6">
        <f t="shared" si="14"/>
        <v>11.8</v>
      </c>
      <c r="AG35" s="6">
        <f t="shared" si="15"/>
        <v>15</v>
      </c>
      <c r="AH35" s="6">
        <f t="shared" si="16"/>
        <v>9.2</v>
      </c>
      <c r="AI35" s="6">
        <f t="shared" si="17"/>
        <v>21</v>
      </c>
      <c r="AJ35" s="6">
        <f t="shared" si="18"/>
        <v>8</v>
      </c>
      <c r="AK35" s="6">
        <f t="shared" si="19"/>
        <v>25</v>
      </c>
      <c r="AL35" s="6">
        <f t="shared" si="20"/>
        <v>9.3</v>
      </c>
      <c r="AM35" s="6">
        <f t="shared" si="21"/>
        <v>22</v>
      </c>
      <c r="AN35" s="6">
        <f t="shared" si="22"/>
        <v>38.1</v>
      </c>
      <c r="AO35" s="6">
        <f t="shared" si="23"/>
        <v>24</v>
      </c>
      <c r="AP35" s="6">
        <f t="shared" si="24"/>
        <v>9.9</v>
      </c>
      <c r="AQ35" s="6">
        <f t="shared" si="25"/>
        <v>21</v>
      </c>
      <c r="AR35" s="6">
        <f t="shared" si="26"/>
        <v>48</v>
      </c>
      <c r="AS35" s="6">
        <f t="shared" si="27"/>
        <v>27</v>
      </c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IH35" s="1"/>
      <c r="II35" s="10"/>
      <c r="IJ35" s="10"/>
      <c r="IK35" s="10"/>
    </row>
    <row r="36" spans="1:245" ht="18">
      <c r="A36" s="196">
        <v>47</v>
      </c>
      <c r="B36" s="188" t="s">
        <v>99</v>
      </c>
      <c r="C36" s="191" t="s">
        <v>81</v>
      </c>
      <c r="D36" s="113">
        <v>13.5</v>
      </c>
      <c r="E36" s="74">
        <v>0.9</v>
      </c>
      <c r="F36" s="75">
        <f t="shared" si="46"/>
        <v>12.6</v>
      </c>
      <c r="G36" s="76">
        <f t="shared" si="1"/>
        <v>4</v>
      </c>
      <c r="H36" s="113">
        <v>13.5</v>
      </c>
      <c r="I36" s="74">
        <v>1.2</v>
      </c>
      <c r="J36" s="75">
        <f t="shared" si="40"/>
        <v>12.3</v>
      </c>
      <c r="K36" s="76">
        <f t="shared" si="3"/>
        <v>5</v>
      </c>
      <c r="L36" s="113">
        <v>13</v>
      </c>
      <c r="M36" s="74">
        <v>4.05</v>
      </c>
      <c r="N36" s="75">
        <f t="shared" si="41"/>
        <v>8.95</v>
      </c>
      <c r="O36" s="76">
        <f t="shared" si="5"/>
        <v>21</v>
      </c>
      <c r="P36" s="113">
        <v>13</v>
      </c>
      <c r="Q36" s="74">
        <v>2.35</v>
      </c>
      <c r="R36" s="75">
        <f t="shared" si="42"/>
        <v>10.65</v>
      </c>
      <c r="S36" s="76">
        <f t="shared" si="7"/>
        <v>10</v>
      </c>
      <c r="T36" s="102">
        <f t="shared" si="43"/>
        <v>44.5</v>
      </c>
      <c r="U36" s="76">
        <f t="shared" si="8"/>
        <v>12</v>
      </c>
      <c r="W36" s="73">
        <v>13.5</v>
      </c>
      <c r="X36" s="74">
        <v>2.25</v>
      </c>
      <c r="Y36" s="5">
        <f t="shared" si="44"/>
        <v>11.25</v>
      </c>
      <c r="Z36" s="29">
        <f t="shared" si="10"/>
        <v>11</v>
      </c>
      <c r="AA36" s="52"/>
      <c r="AB36" s="102">
        <f t="shared" si="45"/>
        <v>55.75</v>
      </c>
      <c r="AC36" s="76">
        <f t="shared" si="12"/>
        <v>12</v>
      </c>
      <c r="AD36" s="52"/>
      <c r="AE36" s="6">
        <v>28</v>
      </c>
      <c r="AF36" s="6">
        <f t="shared" si="14"/>
        <v>11.75</v>
      </c>
      <c r="AG36" s="6">
        <f t="shared" si="15"/>
        <v>16</v>
      </c>
      <c r="AH36" s="6">
        <f t="shared" si="16"/>
        <v>6.95</v>
      </c>
      <c r="AI36" s="6">
        <f t="shared" si="17"/>
        <v>22</v>
      </c>
      <c r="AJ36" s="6">
        <f t="shared" si="18"/>
        <v>7.8</v>
      </c>
      <c r="AK36" s="6">
        <f t="shared" si="19"/>
        <v>26</v>
      </c>
      <c r="AL36" s="6">
        <f t="shared" si="20"/>
        <v>9.3</v>
      </c>
      <c r="AM36" s="6">
        <f t="shared" si="21"/>
        <v>22</v>
      </c>
      <c r="AN36" s="6">
        <f t="shared" si="22"/>
        <v>37.35</v>
      </c>
      <c r="AO36" s="6">
        <f t="shared" si="23"/>
        <v>25</v>
      </c>
      <c r="AP36" s="6">
        <f t="shared" si="24"/>
        <v>9.8</v>
      </c>
      <c r="AQ36" s="6">
        <f t="shared" si="25"/>
        <v>22</v>
      </c>
      <c r="AR36" s="6">
        <f t="shared" si="26"/>
        <v>47.25</v>
      </c>
      <c r="AS36" s="6">
        <f t="shared" si="27"/>
        <v>28</v>
      </c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IH36" s="1"/>
      <c r="II36" s="10"/>
      <c r="IJ36" s="10"/>
      <c r="IK36" s="10"/>
    </row>
    <row r="37" spans="1:245" ht="18">
      <c r="A37" s="196">
        <v>48</v>
      </c>
      <c r="B37" s="188" t="s">
        <v>97</v>
      </c>
      <c r="C37" s="191" t="s">
        <v>81</v>
      </c>
      <c r="D37" s="113">
        <v>13.5</v>
      </c>
      <c r="E37" s="74">
        <v>1.6</v>
      </c>
      <c r="F37" s="75">
        <f t="shared" si="46"/>
        <v>11.9</v>
      </c>
      <c r="G37" s="76">
        <f t="shared" si="1"/>
        <v>13</v>
      </c>
      <c r="H37" s="113">
        <v>13.5</v>
      </c>
      <c r="I37" s="74">
        <v>1.35</v>
      </c>
      <c r="J37" s="75">
        <f t="shared" si="40"/>
        <v>12.15</v>
      </c>
      <c r="K37" s="76">
        <f t="shared" si="3"/>
        <v>8</v>
      </c>
      <c r="L37" s="113">
        <v>13.5</v>
      </c>
      <c r="M37" s="74">
        <v>2.5</v>
      </c>
      <c r="N37" s="75">
        <f t="shared" si="41"/>
        <v>11</v>
      </c>
      <c r="O37" s="76">
        <f t="shared" si="5"/>
        <v>5</v>
      </c>
      <c r="P37" s="113">
        <v>13.5</v>
      </c>
      <c r="Q37" s="74">
        <v>2.2</v>
      </c>
      <c r="R37" s="75">
        <f t="shared" si="42"/>
        <v>11.3</v>
      </c>
      <c r="S37" s="76">
        <f t="shared" si="7"/>
        <v>2</v>
      </c>
      <c r="T37" s="102">
        <f t="shared" si="43"/>
        <v>46.35</v>
      </c>
      <c r="U37" s="76">
        <f t="shared" si="8"/>
        <v>3</v>
      </c>
      <c r="W37" s="73">
        <v>13.5</v>
      </c>
      <c r="X37" s="74">
        <v>1.3</v>
      </c>
      <c r="Y37" s="5">
        <f t="shared" si="44"/>
        <v>12.2</v>
      </c>
      <c r="Z37" s="29">
        <f t="shared" si="10"/>
        <v>3</v>
      </c>
      <c r="AA37" s="52"/>
      <c r="AB37" s="102">
        <f t="shared" si="45"/>
        <v>58.55</v>
      </c>
      <c r="AC37" s="76">
        <f t="shared" si="12"/>
        <v>3</v>
      </c>
      <c r="AD37" s="52"/>
      <c r="AE37" s="6">
        <v>29</v>
      </c>
      <c r="AF37" s="6">
        <f t="shared" si="14"/>
        <v>11.6</v>
      </c>
      <c r="AG37" s="6">
        <f t="shared" si="15"/>
        <v>17</v>
      </c>
      <c r="AH37" s="6">
        <f t="shared" si="16"/>
        <v>6.05</v>
      </c>
      <c r="AI37" s="6">
        <f t="shared" si="17"/>
        <v>23</v>
      </c>
      <c r="AJ37" s="6">
        <f t="shared" si="18"/>
        <v>7.5</v>
      </c>
      <c r="AK37" s="6">
        <f t="shared" si="19"/>
        <v>27</v>
      </c>
      <c r="AL37" s="6">
        <f t="shared" si="20"/>
        <v>8.2</v>
      </c>
      <c r="AM37" s="6">
        <f t="shared" si="21"/>
        <v>23</v>
      </c>
      <c r="AN37" s="6">
        <f t="shared" si="22"/>
        <v>35.6</v>
      </c>
      <c r="AO37" s="6">
        <f t="shared" si="23"/>
        <v>26</v>
      </c>
      <c r="AP37" s="6">
        <f t="shared" si="24"/>
        <v>9.25</v>
      </c>
      <c r="AQ37" s="6">
        <f t="shared" si="25"/>
        <v>23</v>
      </c>
      <c r="AR37" s="6">
        <f t="shared" si="26"/>
        <v>46.6</v>
      </c>
      <c r="AS37" s="6">
        <f t="shared" si="27"/>
        <v>29</v>
      </c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IH37" s="1"/>
      <c r="II37" s="10"/>
      <c r="IJ37" s="10"/>
      <c r="IK37" s="10"/>
    </row>
    <row r="38" spans="1:245" ht="18">
      <c r="A38" s="196">
        <v>49</v>
      </c>
      <c r="B38" s="188" t="s">
        <v>175</v>
      </c>
      <c r="C38" s="191" t="s">
        <v>81</v>
      </c>
      <c r="D38" s="113">
        <v>13.5</v>
      </c>
      <c r="E38" s="74">
        <v>1.15</v>
      </c>
      <c r="F38" s="75">
        <f t="shared" si="46"/>
        <v>12.35</v>
      </c>
      <c r="G38" s="76">
        <f t="shared" si="1"/>
        <v>6</v>
      </c>
      <c r="H38" s="113">
        <v>13.5</v>
      </c>
      <c r="I38" s="74">
        <v>1.15</v>
      </c>
      <c r="J38" s="75">
        <f t="shared" si="40"/>
        <v>12.35</v>
      </c>
      <c r="K38" s="76">
        <f t="shared" si="3"/>
        <v>4</v>
      </c>
      <c r="L38" s="113">
        <v>13.5</v>
      </c>
      <c r="M38" s="74">
        <v>2.7</v>
      </c>
      <c r="N38" s="75">
        <f t="shared" si="41"/>
        <v>10.8</v>
      </c>
      <c r="O38" s="76">
        <f t="shared" si="5"/>
        <v>7</v>
      </c>
      <c r="P38" s="113">
        <v>13</v>
      </c>
      <c r="Q38" s="74">
        <v>2.7</v>
      </c>
      <c r="R38" s="75">
        <f t="shared" si="42"/>
        <v>10.3</v>
      </c>
      <c r="S38" s="76">
        <f t="shared" si="7"/>
        <v>15</v>
      </c>
      <c r="T38" s="102">
        <f t="shared" si="43"/>
        <v>45.800000000000004</v>
      </c>
      <c r="U38" s="76">
        <f t="shared" si="8"/>
        <v>7</v>
      </c>
      <c r="W38" s="73">
        <v>13.5</v>
      </c>
      <c r="X38" s="74">
        <v>1.95</v>
      </c>
      <c r="Y38" s="5">
        <f t="shared" si="44"/>
        <v>11.55</v>
      </c>
      <c r="Z38" s="29">
        <f t="shared" si="10"/>
        <v>8</v>
      </c>
      <c r="AA38" s="52"/>
      <c r="AB38" s="102">
        <f t="shared" si="45"/>
        <v>57.35000000000001</v>
      </c>
      <c r="AC38" s="76">
        <f t="shared" si="12"/>
        <v>7</v>
      </c>
      <c r="AD38" s="52"/>
      <c r="AE38" s="6">
        <v>30</v>
      </c>
      <c r="AF38" s="6">
        <f t="shared" si="14"/>
        <v>11.35</v>
      </c>
      <c r="AG38" s="6">
        <f t="shared" si="15"/>
        <v>18</v>
      </c>
      <c r="AH38" s="6">
        <f t="shared" si="16"/>
        <v>2</v>
      </c>
      <c r="AI38" s="6">
        <f t="shared" si="17"/>
        <v>24</v>
      </c>
      <c r="AJ38" s="6">
        <f t="shared" si="18"/>
        <v>6.7</v>
      </c>
      <c r="AK38" s="6">
        <f t="shared" si="19"/>
        <v>28</v>
      </c>
      <c r="AL38" s="6">
        <f t="shared" si="20"/>
        <v>8.1</v>
      </c>
      <c r="AM38" s="6">
        <f t="shared" si="21"/>
        <v>24</v>
      </c>
      <c r="AN38" s="6">
        <f t="shared" si="22"/>
        <v>34.349999999999994</v>
      </c>
      <c r="AO38" s="6">
        <f t="shared" si="23"/>
        <v>27</v>
      </c>
      <c r="AP38" s="6">
        <f t="shared" si="24"/>
        <v>9.2</v>
      </c>
      <c r="AQ38" s="6">
        <f t="shared" si="25"/>
        <v>24</v>
      </c>
      <c r="AR38" s="6">
        <f t="shared" si="26"/>
        <v>44.49999999999999</v>
      </c>
      <c r="AS38" s="6">
        <f t="shared" si="27"/>
        <v>30</v>
      </c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IH38" s="1"/>
      <c r="II38" s="10"/>
      <c r="IJ38" s="10"/>
      <c r="IK38" s="10"/>
    </row>
    <row r="39" spans="1:245" ht="18">
      <c r="A39" s="196">
        <v>50</v>
      </c>
      <c r="B39" s="188" t="s">
        <v>107</v>
      </c>
      <c r="C39" s="191" t="s">
        <v>72</v>
      </c>
      <c r="D39" s="113">
        <v>13.5</v>
      </c>
      <c r="E39" s="74">
        <v>1.7</v>
      </c>
      <c r="F39" s="75">
        <f t="shared" si="46"/>
        <v>11.8</v>
      </c>
      <c r="G39" s="76">
        <f t="shared" si="1"/>
        <v>15</v>
      </c>
      <c r="H39" s="113">
        <v>6</v>
      </c>
      <c r="I39" s="74">
        <v>4</v>
      </c>
      <c r="J39" s="216">
        <v>2</v>
      </c>
      <c r="K39" s="76">
        <f t="shared" si="3"/>
        <v>24</v>
      </c>
      <c r="L39" s="113">
        <v>13.5</v>
      </c>
      <c r="M39" s="74">
        <v>3.3</v>
      </c>
      <c r="N39" s="75">
        <f t="shared" si="41"/>
        <v>10.2</v>
      </c>
      <c r="O39" s="76">
        <f t="shared" si="5"/>
        <v>12</v>
      </c>
      <c r="P39" s="113">
        <v>13</v>
      </c>
      <c r="Q39" s="74">
        <v>2.65</v>
      </c>
      <c r="R39" s="75">
        <f t="shared" si="42"/>
        <v>10.35</v>
      </c>
      <c r="S39" s="76">
        <f t="shared" si="7"/>
        <v>14</v>
      </c>
      <c r="T39" s="102">
        <f t="shared" si="43"/>
        <v>34.349999999999994</v>
      </c>
      <c r="U39" s="76">
        <f t="shared" si="8"/>
        <v>27</v>
      </c>
      <c r="W39" s="73">
        <v>13</v>
      </c>
      <c r="X39" s="74">
        <v>2.85</v>
      </c>
      <c r="Y39" s="5">
        <f t="shared" si="44"/>
        <v>10.15</v>
      </c>
      <c r="Z39" s="29">
        <f t="shared" si="10"/>
        <v>20</v>
      </c>
      <c r="AA39" s="52"/>
      <c r="AB39" s="102">
        <f t="shared" si="45"/>
        <v>44.49999999999999</v>
      </c>
      <c r="AC39" s="76">
        <f t="shared" si="12"/>
        <v>30</v>
      </c>
      <c r="AD39" s="52"/>
      <c r="AE39" s="6">
        <v>31</v>
      </c>
      <c r="AF39" s="6">
        <f t="shared" si="14"/>
        <v>0</v>
      </c>
      <c r="AG39" s="6">
        <f t="shared" si="15"/>
        <v>19</v>
      </c>
      <c r="AH39" s="6">
        <f t="shared" si="16"/>
        <v>0</v>
      </c>
      <c r="AI39" s="6">
        <f t="shared" si="17"/>
        <v>25</v>
      </c>
      <c r="AJ39" s="6">
        <f t="shared" si="18"/>
        <v>0</v>
      </c>
      <c r="AK39" s="6">
        <f t="shared" si="19"/>
        <v>29</v>
      </c>
      <c r="AL39" s="6">
        <f t="shared" si="20"/>
        <v>0</v>
      </c>
      <c r="AM39" s="6">
        <f t="shared" si="21"/>
        <v>25</v>
      </c>
      <c r="AN39" s="6">
        <f t="shared" si="22"/>
        <v>0</v>
      </c>
      <c r="AO39" s="6">
        <f t="shared" si="23"/>
        <v>28</v>
      </c>
      <c r="AP39" s="6">
        <f t="shared" si="24"/>
        <v>0</v>
      </c>
      <c r="AQ39" s="6">
        <f t="shared" si="25"/>
        <v>25</v>
      </c>
      <c r="AR39" s="6">
        <f t="shared" si="26"/>
        <v>0</v>
      </c>
      <c r="AS39" s="6">
        <f t="shared" si="27"/>
        <v>31</v>
      </c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IH39" s="1"/>
      <c r="II39" s="10"/>
      <c r="IJ39" s="10"/>
      <c r="IK39" s="10"/>
    </row>
    <row r="40" spans="1:245" ht="18">
      <c r="A40" s="196">
        <v>51</v>
      </c>
      <c r="B40" s="195" t="s">
        <v>176</v>
      </c>
      <c r="C40" s="191" t="s">
        <v>177</v>
      </c>
      <c r="D40" s="113">
        <v>13.5</v>
      </c>
      <c r="E40" s="74">
        <v>1.7</v>
      </c>
      <c r="F40" s="75">
        <f t="shared" si="46"/>
        <v>11.8</v>
      </c>
      <c r="G40" s="76">
        <f t="shared" si="1"/>
        <v>15</v>
      </c>
      <c r="H40" s="113">
        <v>11</v>
      </c>
      <c r="I40" s="74">
        <v>4.95</v>
      </c>
      <c r="J40" s="75">
        <f t="shared" si="40"/>
        <v>6.05</v>
      </c>
      <c r="K40" s="76">
        <f t="shared" si="3"/>
        <v>23</v>
      </c>
      <c r="L40" s="113">
        <v>13.5</v>
      </c>
      <c r="M40" s="74">
        <v>5.7</v>
      </c>
      <c r="N40" s="75">
        <f t="shared" si="41"/>
        <v>7.8</v>
      </c>
      <c r="O40" s="76">
        <f t="shared" si="5"/>
        <v>26</v>
      </c>
      <c r="P40" s="113">
        <v>13</v>
      </c>
      <c r="Q40" s="74">
        <v>3.05</v>
      </c>
      <c r="R40" s="75">
        <f t="shared" si="42"/>
        <v>9.95</v>
      </c>
      <c r="S40" s="76">
        <f t="shared" si="7"/>
        <v>18</v>
      </c>
      <c r="T40" s="102">
        <f t="shared" si="43"/>
        <v>35.6</v>
      </c>
      <c r="U40" s="76">
        <f t="shared" si="8"/>
        <v>26</v>
      </c>
      <c r="W40" s="73">
        <v>13</v>
      </c>
      <c r="X40" s="74">
        <v>2</v>
      </c>
      <c r="Y40" s="5">
        <f t="shared" si="44"/>
        <v>11</v>
      </c>
      <c r="Z40" s="29">
        <f t="shared" si="10"/>
        <v>13</v>
      </c>
      <c r="AA40" s="52"/>
      <c r="AB40" s="102">
        <f t="shared" si="45"/>
        <v>46.6</v>
      </c>
      <c r="AC40" s="76">
        <f t="shared" si="12"/>
        <v>29</v>
      </c>
      <c r="AD40" s="52"/>
      <c r="AE40" s="6">
        <v>32</v>
      </c>
      <c r="AF40" s="6">
        <f t="shared" si="14"/>
        <v>0</v>
      </c>
      <c r="AG40" s="6">
        <f t="shared" si="15"/>
        <v>19</v>
      </c>
      <c r="AH40" s="6">
        <f t="shared" si="16"/>
        <v>0</v>
      </c>
      <c r="AI40" s="6">
        <f t="shared" si="17"/>
        <v>25</v>
      </c>
      <c r="AJ40" s="6">
        <f t="shared" si="18"/>
        <v>0</v>
      </c>
      <c r="AK40" s="6">
        <f t="shared" si="19"/>
        <v>29</v>
      </c>
      <c r="AL40" s="6">
        <f t="shared" si="20"/>
        <v>0</v>
      </c>
      <c r="AM40" s="6">
        <f t="shared" si="21"/>
        <v>25</v>
      </c>
      <c r="AN40" s="6">
        <f t="shared" si="22"/>
        <v>0</v>
      </c>
      <c r="AO40" s="6">
        <f t="shared" si="23"/>
        <v>28</v>
      </c>
      <c r="AP40" s="6">
        <f t="shared" si="24"/>
        <v>0</v>
      </c>
      <c r="AQ40" s="6">
        <f t="shared" si="25"/>
        <v>25</v>
      </c>
      <c r="AR40" s="6">
        <f t="shared" si="26"/>
        <v>0</v>
      </c>
      <c r="AS40" s="6">
        <f t="shared" si="27"/>
        <v>31</v>
      </c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IH40" s="1"/>
      <c r="II40" s="10"/>
      <c r="IJ40" s="10"/>
      <c r="IK40" s="10"/>
    </row>
    <row r="41" spans="1:245" ht="18">
      <c r="A41" s="196">
        <v>52</v>
      </c>
      <c r="B41" s="188" t="s">
        <v>293</v>
      </c>
      <c r="C41" s="191"/>
      <c r="D41" s="113">
        <v>0</v>
      </c>
      <c r="E41" s="74">
        <v>0</v>
      </c>
      <c r="F41" s="75">
        <f t="shared" si="46"/>
        <v>0</v>
      </c>
      <c r="G41" s="76">
        <f t="shared" si="1"/>
        <v>19</v>
      </c>
      <c r="H41" s="113">
        <v>0</v>
      </c>
      <c r="I41" s="74">
        <v>0</v>
      </c>
      <c r="J41" s="75">
        <f t="shared" si="40"/>
        <v>0</v>
      </c>
      <c r="K41" s="76">
        <f t="shared" si="3"/>
        <v>25</v>
      </c>
      <c r="L41" s="113">
        <v>0</v>
      </c>
      <c r="M41" s="74">
        <v>0</v>
      </c>
      <c r="N41" s="75">
        <f t="shared" si="41"/>
        <v>0</v>
      </c>
      <c r="O41" s="76">
        <f t="shared" si="5"/>
        <v>29</v>
      </c>
      <c r="P41" s="113">
        <v>0</v>
      </c>
      <c r="Q41" s="74">
        <v>0</v>
      </c>
      <c r="R41" s="75">
        <f t="shared" si="42"/>
        <v>0</v>
      </c>
      <c r="S41" s="76">
        <f t="shared" si="7"/>
        <v>25</v>
      </c>
      <c r="T41" s="102">
        <f t="shared" si="43"/>
        <v>0</v>
      </c>
      <c r="U41" s="76">
        <f t="shared" si="8"/>
        <v>28</v>
      </c>
      <c r="W41" s="73">
        <v>0</v>
      </c>
      <c r="X41" s="74">
        <v>0</v>
      </c>
      <c r="Y41" s="5">
        <f t="shared" si="44"/>
        <v>0</v>
      </c>
      <c r="Z41" s="29">
        <f t="shared" si="10"/>
        <v>25</v>
      </c>
      <c r="AA41" s="52"/>
      <c r="AB41" s="102">
        <f t="shared" si="45"/>
        <v>0</v>
      </c>
      <c r="AC41" s="76">
        <f t="shared" si="12"/>
        <v>31</v>
      </c>
      <c r="AD41" s="52"/>
      <c r="AE41" s="6">
        <v>33</v>
      </c>
      <c r="AF41" s="6">
        <f t="shared" si="14"/>
        <v>0</v>
      </c>
      <c r="AG41" s="6">
        <f t="shared" si="15"/>
        <v>19</v>
      </c>
      <c r="AH41" s="6">
        <f t="shared" si="16"/>
        <v>0</v>
      </c>
      <c r="AI41" s="6">
        <f t="shared" si="17"/>
        <v>25</v>
      </c>
      <c r="AJ41" s="6">
        <f t="shared" si="18"/>
        <v>0</v>
      </c>
      <c r="AK41" s="6">
        <f t="shared" si="19"/>
        <v>29</v>
      </c>
      <c r="AL41" s="6">
        <f t="shared" si="20"/>
        <v>0</v>
      </c>
      <c r="AM41" s="6">
        <f t="shared" si="21"/>
        <v>25</v>
      </c>
      <c r="AN41" s="6">
        <f t="shared" si="22"/>
        <v>0</v>
      </c>
      <c r="AO41" s="6">
        <f t="shared" si="23"/>
        <v>28</v>
      </c>
      <c r="AP41" s="6">
        <f t="shared" si="24"/>
        <v>0</v>
      </c>
      <c r="AQ41" s="6">
        <f t="shared" si="25"/>
        <v>25</v>
      </c>
      <c r="AR41" s="6">
        <f t="shared" si="26"/>
        <v>0</v>
      </c>
      <c r="AS41" s="6">
        <f t="shared" si="27"/>
        <v>31</v>
      </c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IH41" s="1"/>
      <c r="II41" s="10"/>
      <c r="IJ41" s="10"/>
      <c r="IK41" s="10"/>
    </row>
    <row r="42" spans="1:245" ht="18.75" thickBot="1">
      <c r="A42" s="198">
        <v>53</v>
      </c>
      <c r="B42" s="193" t="s">
        <v>290</v>
      </c>
      <c r="C42" s="194" t="s">
        <v>291</v>
      </c>
      <c r="D42" s="106">
        <v>13.5</v>
      </c>
      <c r="E42" s="32">
        <v>1.35</v>
      </c>
      <c r="F42" s="33">
        <f>D42-E42</f>
        <v>12.15</v>
      </c>
      <c r="G42" s="34">
        <f t="shared" si="1"/>
        <v>8</v>
      </c>
      <c r="H42" s="106">
        <v>13.5</v>
      </c>
      <c r="I42" s="32">
        <v>1.35</v>
      </c>
      <c r="J42" s="33">
        <f>H42-I42</f>
        <v>12.15</v>
      </c>
      <c r="K42" s="34">
        <f t="shared" si="3"/>
        <v>8</v>
      </c>
      <c r="L42" s="106">
        <v>13.5</v>
      </c>
      <c r="M42" s="32">
        <v>2.95</v>
      </c>
      <c r="N42" s="33">
        <f>L42-M42</f>
        <v>10.55</v>
      </c>
      <c r="O42" s="34">
        <f t="shared" si="5"/>
        <v>9</v>
      </c>
      <c r="P42" s="106">
        <v>13</v>
      </c>
      <c r="Q42" s="32">
        <v>1.95</v>
      </c>
      <c r="R42" s="33">
        <f>P42-Q42</f>
        <v>11.05</v>
      </c>
      <c r="S42" s="34">
        <f t="shared" si="7"/>
        <v>4</v>
      </c>
      <c r="T42" s="40">
        <f>R42+N42+J42+F42</f>
        <v>45.9</v>
      </c>
      <c r="U42" s="34">
        <f t="shared" si="8"/>
        <v>6</v>
      </c>
      <c r="W42" s="31">
        <v>13.5</v>
      </c>
      <c r="X42" s="32">
        <v>1.95</v>
      </c>
      <c r="Y42" s="33">
        <f>W42-X42</f>
        <v>11.55</v>
      </c>
      <c r="Z42" s="34">
        <f t="shared" si="10"/>
        <v>8</v>
      </c>
      <c r="AA42" s="52"/>
      <c r="AB42" s="40">
        <f>T42+Y42</f>
        <v>57.45</v>
      </c>
      <c r="AC42" s="34">
        <f t="shared" si="12"/>
        <v>6</v>
      </c>
      <c r="AD42" s="52"/>
      <c r="AE42" s="6">
        <v>34</v>
      </c>
      <c r="AF42" s="6">
        <f t="shared" si="14"/>
        <v>0</v>
      </c>
      <c r="AG42" s="6">
        <f t="shared" si="15"/>
        <v>19</v>
      </c>
      <c r="AH42" s="6">
        <f t="shared" si="16"/>
        <v>0</v>
      </c>
      <c r="AI42" s="6">
        <f t="shared" si="17"/>
        <v>25</v>
      </c>
      <c r="AJ42" s="6">
        <f t="shared" si="18"/>
        <v>0</v>
      </c>
      <c r="AK42" s="6">
        <f t="shared" si="19"/>
        <v>29</v>
      </c>
      <c r="AL42" s="6">
        <f t="shared" si="20"/>
        <v>0</v>
      </c>
      <c r="AM42" s="6">
        <f t="shared" si="21"/>
        <v>25</v>
      </c>
      <c r="AN42" s="6">
        <f t="shared" si="22"/>
        <v>0</v>
      </c>
      <c r="AO42" s="6">
        <f t="shared" si="23"/>
        <v>28</v>
      </c>
      <c r="AP42" s="6">
        <f t="shared" si="24"/>
        <v>0</v>
      </c>
      <c r="AQ42" s="6">
        <f t="shared" si="25"/>
        <v>25</v>
      </c>
      <c r="AR42" s="6">
        <f t="shared" si="26"/>
        <v>0</v>
      </c>
      <c r="AS42" s="6">
        <f t="shared" si="27"/>
        <v>31</v>
      </c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IH42" s="1"/>
      <c r="II42" s="10"/>
      <c r="IJ42" s="10"/>
      <c r="IK42" s="10"/>
    </row>
    <row r="44" spans="16:25" ht="12" customHeight="1">
      <c r="P44" s="120"/>
      <c r="S44" s="120"/>
      <c r="X44" s="122"/>
      <c r="Y44" s="123"/>
    </row>
    <row r="46" ht="20.25">
      <c r="A46" s="150" t="s">
        <v>92</v>
      </c>
    </row>
    <row r="47" spans="4:6" ht="18">
      <c r="D47" s="16" t="s">
        <v>83</v>
      </c>
      <c r="E47" s="16" t="s">
        <v>84</v>
      </c>
      <c r="F47" s="4" t="s">
        <v>5</v>
      </c>
    </row>
    <row r="48" spans="1:6" ht="18">
      <c r="A48" s="107"/>
      <c r="B48" s="131"/>
      <c r="C48" s="129"/>
      <c r="D48" s="105">
        <v>0</v>
      </c>
      <c r="E48" s="15">
        <v>0</v>
      </c>
      <c r="F48" s="5">
        <f>D48-E48</f>
        <v>0</v>
      </c>
    </row>
  </sheetData>
  <sheetProtection/>
  <mergeCells count="6">
    <mergeCell ref="T7:U7"/>
    <mergeCell ref="AB7:AC7"/>
    <mergeCell ref="F7:G7"/>
    <mergeCell ref="J7:K7"/>
    <mergeCell ref="N7:O7"/>
    <mergeCell ref="R7:S7"/>
  </mergeCells>
  <conditionalFormatting sqref="Y44 F47:F48 F8:G42 J8:K42 N8:O42 R8:U42 AB8:AC42 Y8:Z42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printOptions/>
  <pageMargins left="0.7480314960629921" right="0.7480314960629921" top="0.8267716535433072" bottom="0.3937007874015748" header="0.2755905511811024" footer="0.31496062992125984"/>
  <pageSetup fitToHeight="1" fitToWidth="1" horizontalDpi="300" verticalDpi="300" orientation="landscape" paperSize="9" scale="39" r:id="rId1"/>
  <headerFooter alignWithMargins="0">
    <oddHeader>&amp;C&amp;20NWGA GRADES FINALS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K32"/>
  <sheetViews>
    <sheetView zoomScale="75" zoomScaleNormal="75" zoomScalePageLayoutView="0" workbookViewId="0" topLeftCell="A1">
      <pane xSplit="3" topLeftCell="D1" activePane="topRight" state="frozen"/>
      <selection pane="topLeft" activeCell="A1" sqref="A1"/>
      <selection pane="topRight" activeCell="D25" sqref="D25"/>
    </sheetView>
  </sheetViews>
  <sheetFormatPr defaultColWidth="9.140625" defaultRowHeight="12.75"/>
  <cols>
    <col min="1" max="1" width="6.8515625" style="7" customWidth="1"/>
    <col min="2" max="2" width="40.28125" style="7" bestFit="1" customWidth="1"/>
    <col min="3" max="3" width="27.28125" style="9" customWidth="1"/>
    <col min="4" max="4" width="12.8515625" style="9" customWidth="1"/>
    <col min="5" max="5" width="11.7109375" style="9" bestFit="1" customWidth="1"/>
    <col min="6" max="6" width="11.28125" style="9" customWidth="1"/>
    <col min="7" max="7" width="6.421875" style="7" bestFit="1" customWidth="1"/>
    <col min="8" max="8" width="13.28125" style="7" customWidth="1"/>
    <col min="9" max="9" width="11.7109375" style="9" bestFit="1" customWidth="1"/>
    <col min="10" max="10" width="10.00390625" style="9" bestFit="1" customWidth="1"/>
    <col min="11" max="11" width="6.421875" style="9" bestFit="1" customWidth="1"/>
    <col min="12" max="12" width="14.140625" style="7" customWidth="1"/>
    <col min="13" max="13" width="11.7109375" style="7" bestFit="1" customWidth="1"/>
    <col min="14" max="14" width="10.00390625" style="9" bestFit="1" customWidth="1"/>
    <col min="15" max="15" width="6.421875" style="9" bestFit="1" customWidth="1"/>
    <col min="16" max="16" width="13.421875" style="9" customWidth="1"/>
    <col min="17" max="17" width="11.7109375" style="7" bestFit="1" customWidth="1"/>
    <col min="18" max="18" width="10.00390625" style="7" bestFit="1" customWidth="1"/>
    <col min="19" max="19" width="6.421875" style="9" bestFit="1" customWidth="1"/>
    <col min="20" max="20" width="13.8515625" style="9" customWidth="1"/>
    <col min="21" max="21" width="9.7109375" style="9" customWidth="1"/>
    <col min="22" max="22" width="3.421875" style="7" customWidth="1"/>
    <col min="23" max="23" width="13.421875" style="9" customWidth="1"/>
    <col min="24" max="24" width="11.7109375" style="7" bestFit="1" customWidth="1"/>
    <col min="25" max="25" width="10.00390625" style="7" bestFit="1" customWidth="1"/>
    <col min="26" max="26" width="6.421875" style="9" bestFit="1" customWidth="1"/>
    <col min="27" max="27" width="3.28125" style="54" customWidth="1"/>
    <col min="28" max="28" width="13.8515625" style="9" customWidth="1"/>
    <col min="29" max="29" width="9.7109375" style="9" customWidth="1"/>
    <col min="30" max="30" width="9.140625" style="60" customWidth="1"/>
    <col min="31" max="39" width="9.140625" style="7" hidden="1" customWidth="1"/>
    <col min="40" max="45" width="10.7109375" style="7" hidden="1" customWidth="1"/>
    <col min="46" max="71" width="10.7109375" style="7" customWidth="1"/>
    <col min="72" max="245" width="9.140625" style="7" customWidth="1"/>
    <col min="246" max="16384" width="9.140625" style="10" customWidth="1"/>
  </cols>
  <sheetData>
    <row r="2" spans="1:30" ht="33.75">
      <c r="A2" s="187" t="s">
        <v>35</v>
      </c>
      <c r="E2" s="185" t="s">
        <v>87</v>
      </c>
      <c r="G2" s="9"/>
      <c r="I2" s="186" t="s">
        <v>88</v>
      </c>
      <c r="L2" s="9"/>
      <c r="AD2" s="52"/>
    </row>
    <row r="3" spans="1:30" ht="33.75">
      <c r="A3" s="184"/>
      <c r="E3" s="185" t="s">
        <v>28</v>
      </c>
      <c r="G3" s="9"/>
      <c r="I3" s="186"/>
      <c r="L3" s="186" t="s">
        <v>85</v>
      </c>
      <c r="AD3" s="56"/>
    </row>
    <row r="4" spans="1:30" ht="33.75">
      <c r="A4" s="184"/>
      <c r="E4" s="185"/>
      <c r="G4" s="9"/>
      <c r="I4" s="186"/>
      <c r="L4" s="186" t="s">
        <v>86</v>
      </c>
      <c r="AD4" s="52"/>
    </row>
    <row r="5" spans="1:30" ht="33.75">
      <c r="A5" s="11"/>
      <c r="E5" s="12"/>
      <c r="G5" s="9"/>
      <c r="I5" s="13"/>
      <c r="L5" s="9"/>
      <c r="AD5" s="52"/>
    </row>
    <row r="6" ht="13.5" thickBot="1">
      <c r="AD6" s="52"/>
    </row>
    <row r="7" spans="1:242" s="20" customFormat="1" ht="32.25" customHeight="1" thickBot="1">
      <c r="A7" s="109" t="s">
        <v>10</v>
      </c>
      <c r="B7" s="110" t="s">
        <v>9</v>
      </c>
      <c r="C7" s="111" t="s">
        <v>6</v>
      </c>
      <c r="D7" s="67" t="s">
        <v>0</v>
      </c>
      <c r="E7" s="68"/>
      <c r="F7" s="219"/>
      <c r="G7" s="220"/>
      <c r="H7" s="67" t="s">
        <v>1</v>
      </c>
      <c r="I7" s="68"/>
      <c r="J7" s="219"/>
      <c r="K7" s="220"/>
      <c r="L7" s="67" t="s">
        <v>2</v>
      </c>
      <c r="M7" s="68"/>
      <c r="N7" s="219"/>
      <c r="O7" s="220"/>
      <c r="P7" s="67" t="s">
        <v>3</v>
      </c>
      <c r="Q7" s="68"/>
      <c r="R7" s="219"/>
      <c r="S7" s="220"/>
      <c r="T7" s="217" t="s">
        <v>30</v>
      </c>
      <c r="U7" s="218"/>
      <c r="W7" s="70"/>
      <c r="X7" s="68" t="s">
        <v>8</v>
      </c>
      <c r="Y7" s="71"/>
      <c r="Z7" s="72"/>
      <c r="AA7" s="56"/>
      <c r="AB7" s="217" t="s">
        <v>31</v>
      </c>
      <c r="AC7" s="218"/>
      <c r="AD7" s="56"/>
      <c r="AE7" s="21"/>
      <c r="AF7" s="21" t="s">
        <v>0</v>
      </c>
      <c r="AG7" s="21"/>
      <c r="AH7" s="22" t="s">
        <v>1</v>
      </c>
      <c r="AI7" s="22"/>
      <c r="AJ7" s="21" t="s">
        <v>2</v>
      </c>
      <c r="AK7" s="21"/>
      <c r="AL7" s="22" t="s">
        <v>3</v>
      </c>
      <c r="AM7" s="22"/>
      <c r="AN7" s="22" t="s">
        <v>32</v>
      </c>
      <c r="AO7" s="22"/>
      <c r="AP7" s="23" t="s">
        <v>29</v>
      </c>
      <c r="AQ7" s="23"/>
      <c r="AR7" s="23" t="s">
        <v>33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IH7" s="24"/>
    </row>
    <row r="8" spans="1:242" s="17" customFormat="1" ht="18">
      <c r="A8" s="145" t="s">
        <v>7</v>
      </c>
      <c r="B8" s="146"/>
      <c r="C8" s="147"/>
      <c r="D8" s="115" t="s">
        <v>83</v>
      </c>
      <c r="E8" s="44" t="s">
        <v>84</v>
      </c>
      <c r="F8" s="81" t="s">
        <v>5</v>
      </c>
      <c r="G8" s="48" t="s">
        <v>20</v>
      </c>
      <c r="H8" s="115" t="s">
        <v>83</v>
      </c>
      <c r="I8" s="44" t="s">
        <v>84</v>
      </c>
      <c r="J8" s="81" t="s">
        <v>5</v>
      </c>
      <c r="K8" s="48" t="s">
        <v>20</v>
      </c>
      <c r="L8" s="115" t="s">
        <v>83</v>
      </c>
      <c r="M8" s="44" t="s">
        <v>84</v>
      </c>
      <c r="N8" s="81" t="s">
        <v>5</v>
      </c>
      <c r="O8" s="48" t="s">
        <v>20</v>
      </c>
      <c r="P8" s="115" t="s">
        <v>83</v>
      </c>
      <c r="Q8" s="44" t="s">
        <v>84</v>
      </c>
      <c r="R8" s="81" t="s">
        <v>5</v>
      </c>
      <c r="S8" s="48" t="s">
        <v>20</v>
      </c>
      <c r="T8" s="82" t="s">
        <v>5</v>
      </c>
      <c r="U8" s="48" t="s">
        <v>20</v>
      </c>
      <c r="W8" s="43" t="s">
        <v>83</v>
      </c>
      <c r="X8" s="44" t="s">
        <v>84</v>
      </c>
      <c r="Y8" s="81" t="s">
        <v>5</v>
      </c>
      <c r="Z8" s="48" t="s">
        <v>20</v>
      </c>
      <c r="AA8" s="58"/>
      <c r="AB8" s="82" t="s">
        <v>5</v>
      </c>
      <c r="AC8" s="48" t="s">
        <v>20</v>
      </c>
      <c r="AD8" s="5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IH8" s="19"/>
    </row>
    <row r="9" spans="1:245" ht="18">
      <c r="A9" s="190">
        <v>60</v>
      </c>
      <c r="B9" s="188" t="s">
        <v>70</v>
      </c>
      <c r="C9" s="191" t="s">
        <v>76</v>
      </c>
      <c r="D9" s="104">
        <v>13.5</v>
      </c>
      <c r="E9" s="14">
        <v>1.6</v>
      </c>
      <c r="F9" s="5">
        <f aca="true" t="shared" si="0" ref="F9:F14">D9-E9</f>
        <v>11.9</v>
      </c>
      <c r="G9" s="29">
        <f aca="true" t="shared" si="1" ref="G9:G25">VLOOKUP(F9,AF$9:AG$25,2,FALSE)</f>
        <v>11</v>
      </c>
      <c r="H9" s="104">
        <v>13</v>
      </c>
      <c r="I9" s="14">
        <v>1.9</v>
      </c>
      <c r="J9" s="5">
        <f aca="true" t="shared" si="2" ref="J9:J14">H9-I9</f>
        <v>11.1</v>
      </c>
      <c r="K9" s="29">
        <f aca="true" t="shared" si="3" ref="K9:K25">VLOOKUP(J9,AH$9:AI$25,2,FALSE)</f>
        <v>7</v>
      </c>
      <c r="L9" s="104">
        <v>13.5</v>
      </c>
      <c r="M9" s="14">
        <v>5</v>
      </c>
      <c r="N9" s="5">
        <f aca="true" t="shared" si="4" ref="N9:N14">L9-M9</f>
        <v>8.5</v>
      </c>
      <c r="O9" s="29">
        <f aca="true" t="shared" si="5" ref="O9:O25">VLOOKUP(N9,AJ$9:AK$25,2,FALSE)</f>
        <v>11</v>
      </c>
      <c r="P9" s="104">
        <v>13.5</v>
      </c>
      <c r="Q9" s="14">
        <v>2.65</v>
      </c>
      <c r="R9" s="5">
        <f aca="true" t="shared" si="6" ref="R9:R14">P9-Q9</f>
        <v>10.85</v>
      </c>
      <c r="S9" s="29">
        <f aca="true" t="shared" si="7" ref="S9:S25">VLOOKUP(R9,AL$9:AM$25,2,FALSE)</f>
        <v>8</v>
      </c>
      <c r="T9" s="39">
        <f aca="true" t="shared" si="8" ref="T9:T14">R9+N9+J9+F9</f>
        <v>42.35</v>
      </c>
      <c r="U9" s="29">
        <f aca="true" t="shared" si="9" ref="U9:U25">VLOOKUP(T9,AN$9:AO$25,2,FALSE)</f>
        <v>12</v>
      </c>
      <c r="W9" s="28">
        <v>13.5</v>
      </c>
      <c r="X9" s="14">
        <v>2.1</v>
      </c>
      <c r="Y9" s="5">
        <f aca="true" t="shared" si="10" ref="Y9:Y14">W9-X9</f>
        <v>11.4</v>
      </c>
      <c r="Z9" s="29">
        <f aca="true" t="shared" si="11" ref="Z9:Z25">VLOOKUP(Y9,AP$9:AQ$25,2,FALSE)</f>
        <v>9</v>
      </c>
      <c r="AA9" s="52"/>
      <c r="AB9" s="39">
        <f aca="true" t="shared" si="12" ref="AB9:AB14">T9+Y9</f>
        <v>53.75</v>
      </c>
      <c r="AC9" s="29">
        <f aca="true" t="shared" si="13" ref="AC9:AC25">VLOOKUP(AB9,AR$9:AS$25,2,FALSE)</f>
        <v>12</v>
      </c>
      <c r="AD9" s="52"/>
      <c r="AE9" s="6">
        <v>1</v>
      </c>
      <c r="AF9" s="6">
        <f>LARGE(F$9:F$25,$AE9)</f>
        <v>12.55</v>
      </c>
      <c r="AG9" s="6">
        <f>IF(AF9=AF8,AG8,AG8+1)</f>
        <v>1</v>
      </c>
      <c r="AH9" s="6">
        <f>LARGE(J$9:J$25,$AE9)</f>
        <v>12.15</v>
      </c>
      <c r="AI9" s="6">
        <f>IF(AH9=AH8,AI8,AI8+1)</f>
        <v>1</v>
      </c>
      <c r="AJ9" s="6">
        <f>LARGE(N$9:N$25,$AE9)</f>
        <v>11.95</v>
      </c>
      <c r="AK9" s="6">
        <f>IF(AJ9=AJ8,AK8,AK8+1)</f>
        <v>1</v>
      </c>
      <c r="AL9" s="6">
        <f>LARGE(R$9:R$25,$AE9)</f>
        <v>11.95</v>
      </c>
      <c r="AM9" s="6">
        <f>IF(AL9=AL8,AM8,AM8+1)</f>
        <v>1</v>
      </c>
      <c r="AN9" s="6">
        <f>LARGE(T$9:T$25,$AE9)</f>
        <v>48.05</v>
      </c>
      <c r="AO9" s="6">
        <f>IF(AN9=AN8,AO8,AO8+1)</f>
        <v>1</v>
      </c>
      <c r="AP9" s="6">
        <f>LARGE(Y$9:Y$25,$AE9)</f>
        <v>12.15</v>
      </c>
      <c r="AQ9" s="6">
        <f>IF(AP9=AP8,AQ8,AQ8+1)</f>
        <v>1</v>
      </c>
      <c r="AR9" s="6">
        <f>LARGE(AB$9:AB$25,$AE9)</f>
        <v>59.699999999999996</v>
      </c>
      <c r="AS9" s="6">
        <f>IF(AR9=AR8,AS8,AS8+1)</f>
        <v>1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IH9" s="1"/>
      <c r="II9" s="10"/>
      <c r="IJ9" s="10"/>
      <c r="IK9" s="10"/>
    </row>
    <row r="10" spans="1:245" ht="18">
      <c r="A10" s="190">
        <v>61</v>
      </c>
      <c r="B10" s="188" t="s">
        <v>293</v>
      </c>
      <c r="C10" s="191"/>
      <c r="D10" s="105">
        <v>0</v>
      </c>
      <c r="E10" s="15">
        <v>0</v>
      </c>
      <c r="F10" s="5">
        <f t="shared" si="0"/>
        <v>0</v>
      </c>
      <c r="G10" s="29">
        <f t="shared" si="1"/>
        <v>14</v>
      </c>
      <c r="H10" s="105">
        <v>0</v>
      </c>
      <c r="I10" s="15">
        <v>0</v>
      </c>
      <c r="J10" s="5">
        <f t="shared" si="2"/>
        <v>0</v>
      </c>
      <c r="K10" s="29">
        <f t="shared" si="3"/>
        <v>14</v>
      </c>
      <c r="L10" s="105">
        <v>0</v>
      </c>
      <c r="M10" s="15">
        <v>0</v>
      </c>
      <c r="N10" s="5">
        <f t="shared" si="4"/>
        <v>0</v>
      </c>
      <c r="O10" s="29">
        <f t="shared" si="5"/>
        <v>13</v>
      </c>
      <c r="P10" s="105">
        <v>0</v>
      </c>
      <c r="Q10" s="15">
        <v>0</v>
      </c>
      <c r="R10" s="5">
        <f t="shared" si="6"/>
        <v>0</v>
      </c>
      <c r="S10" s="29">
        <f t="shared" si="7"/>
        <v>15</v>
      </c>
      <c r="T10" s="39">
        <f t="shared" si="8"/>
        <v>0</v>
      </c>
      <c r="U10" s="29">
        <f t="shared" si="9"/>
        <v>16</v>
      </c>
      <c r="W10" s="30">
        <v>0</v>
      </c>
      <c r="X10" s="15">
        <v>0</v>
      </c>
      <c r="Y10" s="5">
        <f t="shared" si="10"/>
        <v>0</v>
      </c>
      <c r="Z10" s="29">
        <f t="shared" si="11"/>
        <v>14</v>
      </c>
      <c r="AA10" s="52"/>
      <c r="AB10" s="39">
        <f t="shared" si="12"/>
        <v>0</v>
      </c>
      <c r="AC10" s="29">
        <f t="shared" si="13"/>
        <v>16</v>
      </c>
      <c r="AD10" s="52"/>
      <c r="AE10" s="6">
        <v>2</v>
      </c>
      <c r="AF10" s="6">
        <f aca="true" t="shared" si="14" ref="AF10:AF25">LARGE(F$9:F$25,$AE10)</f>
        <v>12.45</v>
      </c>
      <c r="AG10" s="6">
        <f aca="true" t="shared" si="15" ref="AG10:AG25">IF(AF10=AF9,AG9,AG9+1)</f>
        <v>2</v>
      </c>
      <c r="AH10" s="6">
        <f aca="true" t="shared" si="16" ref="AH10:AH25">LARGE(J$9:J$25,$AE10)</f>
        <v>12.05</v>
      </c>
      <c r="AI10" s="6">
        <f aca="true" t="shared" si="17" ref="AI10:AI25">IF(AH10=AH9,AI9,AI9+1)</f>
        <v>2</v>
      </c>
      <c r="AJ10" s="6">
        <f aca="true" t="shared" si="18" ref="AJ10:AJ25">LARGE(N$9:N$25,$AE10)</f>
        <v>11.8</v>
      </c>
      <c r="AK10" s="6">
        <f aca="true" t="shared" si="19" ref="AK10:AK25">IF(AJ10=AJ9,AK9,AK9+1)</f>
        <v>2</v>
      </c>
      <c r="AL10" s="6">
        <f aca="true" t="shared" si="20" ref="AL10:AL25">LARGE(R$9:R$25,$AE10)</f>
        <v>11.75</v>
      </c>
      <c r="AM10" s="6">
        <f aca="true" t="shared" si="21" ref="AM10:AM25">IF(AL10=AL9,AM9,AM9+1)</f>
        <v>2</v>
      </c>
      <c r="AN10" s="6">
        <f aca="true" t="shared" si="22" ref="AN10:AN25">LARGE(T$9:T$25,$AE10)</f>
        <v>47.14999999999999</v>
      </c>
      <c r="AO10" s="6">
        <f aca="true" t="shared" si="23" ref="AO10:AO25">IF(AN10=AN9,AO9,AO9+1)</f>
        <v>2</v>
      </c>
      <c r="AP10" s="6">
        <f aca="true" t="shared" si="24" ref="AP10:AP25">LARGE(Y$9:Y$25,$AE10)</f>
        <v>12.1</v>
      </c>
      <c r="AQ10" s="6">
        <f aca="true" t="shared" si="25" ref="AQ10:AQ25">IF(AP10=AP9,AQ9,AQ9+1)</f>
        <v>2</v>
      </c>
      <c r="AR10" s="6">
        <f aca="true" t="shared" si="26" ref="AR10:AR25">LARGE(AB$9:AB$25,$AE10)</f>
        <v>58.99999999999999</v>
      </c>
      <c r="AS10" s="6">
        <f aca="true" t="shared" si="27" ref="AS10:AS25">IF(AR10=AR9,AS9,AS9+1)</f>
        <v>2</v>
      </c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IH10" s="1"/>
      <c r="II10" s="10"/>
      <c r="IJ10" s="10"/>
      <c r="IK10" s="10"/>
    </row>
    <row r="11" spans="1:245" ht="18">
      <c r="A11" s="190">
        <v>62</v>
      </c>
      <c r="B11" s="188" t="s">
        <v>167</v>
      </c>
      <c r="C11" s="191" t="s">
        <v>76</v>
      </c>
      <c r="D11" s="105">
        <v>13.5</v>
      </c>
      <c r="E11" s="15">
        <v>1.9</v>
      </c>
      <c r="F11" s="5">
        <f t="shared" si="0"/>
        <v>11.6</v>
      </c>
      <c r="G11" s="29">
        <f t="shared" si="1"/>
        <v>13</v>
      </c>
      <c r="H11" s="105">
        <v>13.5</v>
      </c>
      <c r="I11" s="15">
        <v>2.6</v>
      </c>
      <c r="J11" s="5">
        <f t="shared" si="2"/>
        <v>10.9</v>
      </c>
      <c r="K11" s="29">
        <f t="shared" si="3"/>
        <v>8</v>
      </c>
      <c r="L11" s="105">
        <v>12.5</v>
      </c>
      <c r="M11" s="15">
        <v>4</v>
      </c>
      <c r="N11" s="5">
        <f t="shared" si="4"/>
        <v>8.5</v>
      </c>
      <c r="O11" s="29">
        <f t="shared" si="5"/>
        <v>11</v>
      </c>
      <c r="P11" s="105">
        <v>13.5</v>
      </c>
      <c r="Q11" s="15">
        <v>4.1</v>
      </c>
      <c r="R11" s="5">
        <f t="shared" si="6"/>
        <v>9.4</v>
      </c>
      <c r="S11" s="29">
        <f t="shared" si="7"/>
        <v>12</v>
      </c>
      <c r="T11" s="39">
        <f t="shared" si="8"/>
        <v>40.4</v>
      </c>
      <c r="U11" s="29">
        <f t="shared" si="9"/>
        <v>14</v>
      </c>
      <c r="W11" s="30">
        <v>13</v>
      </c>
      <c r="X11" s="15">
        <v>2</v>
      </c>
      <c r="Y11" s="5">
        <f t="shared" si="10"/>
        <v>11</v>
      </c>
      <c r="Z11" s="29">
        <f t="shared" si="11"/>
        <v>13</v>
      </c>
      <c r="AA11" s="52"/>
      <c r="AB11" s="39">
        <f t="shared" si="12"/>
        <v>51.4</v>
      </c>
      <c r="AC11" s="29">
        <f t="shared" si="13"/>
        <v>14</v>
      </c>
      <c r="AD11" s="52"/>
      <c r="AE11" s="6">
        <v>3</v>
      </c>
      <c r="AF11" s="6">
        <f t="shared" si="14"/>
        <v>12.4</v>
      </c>
      <c r="AG11" s="6">
        <f t="shared" si="15"/>
        <v>3</v>
      </c>
      <c r="AH11" s="6">
        <f t="shared" si="16"/>
        <v>11.95</v>
      </c>
      <c r="AI11" s="6">
        <f t="shared" si="17"/>
        <v>3</v>
      </c>
      <c r="AJ11" s="6">
        <f t="shared" si="18"/>
        <v>11.4</v>
      </c>
      <c r="AK11" s="6">
        <f t="shared" si="19"/>
        <v>3</v>
      </c>
      <c r="AL11" s="6">
        <f t="shared" si="20"/>
        <v>11.45</v>
      </c>
      <c r="AM11" s="6">
        <f t="shared" si="21"/>
        <v>3</v>
      </c>
      <c r="AN11" s="6">
        <f t="shared" si="22"/>
        <v>46.7</v>
      </c>
      <c r="AO11" s="6">
        <f t="shared" si="23"/>
        <v>3</v>
      </c>
      <c r="AP11" s="6">
        <f t="shared" si="24"/>
        <v>11.95</v>
      </c>
      <c r="AQ11" s="6">
        <f t="shared" si="25"/>
        <v>3</v>
      </c>
      <c r="AR11" s="6">
        <f t="shared" si="26"/>
        <v>58.85</v>
      </c>
      <c r="AS11" s="6">
        <f t="shared" si="27"/>
        <v>3</v>
      </c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IH11" s="1"/>
      <c r="II11" s="10"/>
      <c r="IJ11" s="10"/>
      <c r="IK11" s="10"/>
    </row>
    <row r="12" spans="1:245" ht="18">
      <c r="A12" s="190">
        <v>63</v>
      </c>
      <c r="B12" s="188" t="s">
        <v>106</v>
      </c>
      <c r="C12" s="191" t="s">
        <v>76</v>
      </c>
      <c r="D12" s="105">
        <v>13.5</v>
      </c>
      <c r="E12" s="15">
        <v>1.2</v>
      </c>
      <c r="F12" s="5">
        <f t="shared" si="0"/>
        <v>12.3</v>
      </c>
      <c r="G12" s="29">
        <f t="shared" si="1"/>
        <v>5</v>
      </c>
      <c r="H12" s="105">
        <v>13.5</v>
      </c>
      <c r="I12" s="15">
        <v>3.6</v>
      </c>
      <c r="J12" s="5">
        <f t="shared" si="2"/>
        <v>9.9</v>
      </c>
      <c r="K12" s="29">
        <f t="shared" si="3"/>
        <v>11</v>
      </c>
      <c r="L12" s="105">
        <v>13.5</v>
      </c>
      <c r="M12" s="15">
        <v>2.7</v>
      </c>
      <c r="N12" s="5">
        <f t="shared" si="4"/>
        <v>10.8</v>
      </c>
      <c r="O12" s="29">
        <f t="shared" si="5"/>
        <v>6</v>
      </c>
      <c r="P12" s="105">
        <v>13.5</v>
      </c>
      <c r="Q12" s="15">
        <v>2.35</v>
      </c>
      <c r="R12" s="5">
        <f t="shared" si="6"/>
        <v>11.15</v>
      </c>
      <c r="S12" s="29">
        <f t="shared" si="7"/>
        <v>6</v>
      </c>
      <c r="T12" s="39">
        <f t="shared" si="8"/>
        <v>44.150000000000006</v>
      </c>
      <c r="U12" s="29">
        <f t="shared" si="9"/>
        <v>8</v>
      </c>
      <c r="W12" s="30">
        <v>13.5</v>
      </c>
      <c r="X12" s="15">
        <v>1.6</v>
      </c>
      <c r="Y12" s="5">
        <f t="shared" si="10"/>
        <v>11.9</v>
      </c>
      <c r="Z12" s="29">
        <f t="shared" si="11"/>
        <v>4</v>
      </c>
      <c r="AA12" s="52"/>
      <c r="AB12" s="39">
        <f t="shared" si="12"/>
        <v>56.050000000000004</v>
      </c>
      <c r="AC12" s="29">
        <f t="shared" si="13"/>
        <v>8</v>
      </c>
      <c r="AD12" s="52"/>
      <c r="AE12" s="6">
        <v>4</v>
      </c>
      <c r="AF12" s="6">
        <f t="shared" si="14"/>
        <v>12.35</v>
      </c>
      <c r="AG12" s="6">
        <f t="shared" si="15"/>
        <v>4</v>
      </c>
      <c r="AH12" s="6">
        <f t="shared" si="16"/>
        <v>11.95</v>
      </c>
      <c r="AI12" s="6">
        <f t="shared" si="17"/>
        <v>3</v>
      </c>
      <c r="AJ12" s="6">
        <f t="shared" si="18"/>
        <v>11.35</v>
      </c>
      <c r="AK12" s="6">
        <f t="shared" si="19"/>
        <v>4</v>
      </c>
      <c r="AL12" s="6">
        <f t="shared" si="20"/>
        <v>11.35</v>
      </c>
      <c r="AM12" s="6">
        <f t="shared" si="21"/>
        <v>4</v>
      </c>
      <c r="AN12" s="6">
        <f t="shared" si="22"/>
        <v>46.24999999999999</v>
      </c>
      <c r="AO12" s="6">
        <f t="shared" si="23"/>
        <v>4</v>
      </c>
      <c r="AP12" s="6">
        <f t="shared" si="24"/>
        <v>11.95</v>
      </c>
      <c r="AQ12" s="6">
        <f t="shared" si="25"/>
        <v>3</v>
      </c>
      <c r="AR12" s="6">
        <f t="shared" si="26"/>
        <v>57.8</v>
      </c>
      <c r="AS12" s="6">
        <f t="shared" si="27"/>
        <v>4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IH12" s="1"/>
      <c r="II12" s="10"/>
      <c r="IJ12" s="10"/>
      <c r="IK12" s="10"/>
    </row>
    <row r="13" spans="1:245" ht="18">
      <c r="A13" s="190">
        <v>64</v>
      </c>
      <c r="B13" s="188" t="s">
        <v>105</v>
      </c>
      <c r="C13" s="191" t="s">
        <v>63</v>
      </c>
      <c r="D13" s="105">
        <v>13.5</v>
      </c>
      <c r="E13" s="15">
        <v>1.55</v>
      </c>
      <c r="F13" s="5">
        <f t="shared" si="0"/>
        <v>11.95</v>
      </c>
      <c r="G13" s="29">
        <f t="shared" si="1"/>
        <v>10</v>
      </c>
      <c r="H13" s="105">
        <v>13.5</v>
      </c>
      <c r="I13" s="15">
        <v>2.4</v>
      </c>
      <c r="J13" s="5">
        <f t="shared" si="2"/>
        <v>11.1</v>
      </c>
      <c r="K13" s="29">
        <f t="shared" si="3"/>
        <v>7</v>
      </c>
      <c r="L13" s="105">
        <v>13.5</v>
      </c>
      <c r="M13" s="15">
        <v>2.55</v>
      </c>
      <c r="N13" s="5">
        <f t="shared" si="4"/>
        <v>10.95</v>
      </c>
      <c r="O13" s="29">
        <f t="shared" si="5"/>
        <v>5</v>
      </c>
      <c r="P13" s="105">
        <v>13</v>
      </c>
      <c r="Q13" s="15">
        <v>2.6</v>
      </c>
      <c r="R13" s="5">
        <f t="shared" si="6"/>
        <v>10.4</v>
      </c>
      <c r="S13" s="29">
        <f t="shared" si="7"/>
        <v>10</v>
      </c>
      <c r="T13" s="39">
        <f t="shared" si="8"/>
        <v>44.400000000000006</v>
      </c>
      <c r="U13" s="29">
        <f t="shared" si="9"/>
        <v>6</v>
      </c>
      <c r="W13" s="30">
        <v>13.5</v>
      </c>
      <c r="X13" s="15">
        <v>1.55</v>
      </c>
      <c r="Y13" s="5">
        <f t="shared" si="10"/>
        <v>11.95</v>
      </c>
      <c r="Z13" s="29">
        <f t="shared" si="11"/>
        <v>3</v>
      </c>
      <c r="AA13" s="52"/>
      <c r="AB13" s="39">
        <f t="shared" si="12"/>
        <v>56.35000000000001</v>
      </c>
      <c r="AC13" s="29">
        <f t="shared" si="13"/>
        <v>6</v>
      </c>
      <c r="AD13" s="52"/>
      <c r="AE13" s="6">
        <v>5</v>
      </c>
      <c r="AF13" s="6">
        <f t="shared" si="14"/>
        <v>12.3</v>
      </c>
      <c r="AG13" s="6">
        <f t="shared" si="15"/>
        <v>5</v>
      </c>
      <c r="AH13" s="6">
        <f t="shared" si="16"/>
        <v>11.85</v>
      </c>
      <c r="AI13" s="6">
        <f t="shared" si="17"/>
        <v>4</v>
      </c>
      <c r="AJ13" s="6">
        <f t="shared" si="18"/>
        <v>10.95</v>
      </c>
      <c r="AK13" s="6">
        <f t="shared" si="19"/>
        <v>5</v>
      </c>
      <c r="AL13" s="6">
        <f t="shared" si="20"/>
        <v>11.25</v>
      </c>
      <c r="AM13" s="6">
        <f t="shared" si="21"/>
        <v>5</v>
      </c>
      <c r="AN13" s="6">
        <f t="shared" si="22"/>
        <v>46</v>
      </c>
      <c r="AO13" s="6">
        <f t="shared" si="23"/>
        <v>5</v>
      </c>
      <c r="AP13" s="6">
        <f t="shared" si="24"/>
        <v>11.9</v>
      </c>
      <c r="AQ13" s="6">
        <f t="shared" si="25"/>
        <v>4</v>
      </c>
      <c r="AR13" s="6">
        <f t="shared" si="26"/>
        <v>57.44999999999999</v>
      </c>
      <c r="AS13" s="6">
        <f t="shared" si="27"/>
        <v>5</v>
      </c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IH13" s="1"/>
      <c r="II13" s="10"/>
      <c r="IJ13" s="10"/>
      <c r="IK13" s="10"/>
    </row>
    <row r="14" spans="1:245" ht="18">
      <c r="A14" s="190">
        <v>65</v>
      </c>
      <c r="B14" s="188" t="s">
        <v>78</v>
      </c>
      <c r="C14" s="191" t="s">
        <v>63</v>
      </c>
      <c r="D14" s="105">
        <v>13.5</v>
      </c>
      <c r="E14" s="15">
        <v>1.35</v>
      </c>
      <c r="F14" s="5">
        <f t="shared" si="0"/>
        <v>12.15</v>
      </c>
      <c r="G14" s="29">
        <f t="shared" si="1"/>
        <v>8</v>
      </c>
      <c r="H14" s="105">
        <v>13.5</v>
      </c>
      <c r="I14" s="15">
        <v>1.55</v>
      </c>
      <c r="J14" s="5">
        <f t="shared" si="2"/>
        <v>11.95</v>
      </c>
      <c r="K14" s="29">
        <f t="shared" si="3"/>
        <v>3</v>
      </c>
      <c r="L14" s="105">
        <v>13.5</v>
      </c>
      <c r="M14" s="15">
        <v>2.7</v>
      </c>
      <c r="N14" s="5">
        <f t="shared" si="4"/>
        <v>10.8</v>
      </c>
      <c r="O14" s="29">
        <f t="shared" si="5"/>
        <v>6</v>
      </c>
      <c r="P14" s="105">
        <v>13.5</v>
      </c>
      <c r="Q14" s="15">
        <v>2.15</v>
      </c>
      <c r="R14" s="5">
        <f t="shared" si="6"/>
        <v>11.35</v>
      </c>
      <c r="S14" s="29">
        <f t="shared" si="7"/>
        <v>4</v>
      </c>
      <c r="T14" s="39">
        <f t="shared" si="8"/>
        <v>46.24999999999999</v>
      </c>
      <c r="U14" s="29">
        <f t="shared" si="9"/>
        <v>4</v>
      </c>
      <c r="W14" s="30">
        <v>13.5</v>
      </c>
      <c r="X14" s="15">
        <v>2.3</v>
      </c>
      <c r="Y14" s="5">
        <f t="shared" si="10"/>
        <v>11.2</v>
      </c>
      <c r="Z14" s="29">
        <f t="shared" si="11"/>
        <v>12</v>
      </c>
      <c r="AA14" s="52"/>
      <c r="AB14" s="39">
        <f t="shared" si="12"/>
        <v>57.44999999999999</v>
      </c>
      <c r="AC14" s="29">
        <f t="shared" si="13"/>
        <v>5</v>
      </c>
      <c r="AD14" s="52"/>
      <c r="AE14" s="6">
        <v>6</v>
      </c>
      <c r="AF14" s="6">
        <f t="shared" si="14"/>
        <v>12.3</v>
      </c>
      <c r="AG14" s="6">
        <f t="shared" si="15"/>
        <v>5</v>
      </c>
      <c r="AH14" s="6">
        <f t="shared" si="16"/>
        <v>11.8</v>
      </c>
      <c r="AI14" s="6">
        <f t="shared" si="17"/>
        <v>5</v>
      </c>
      <c r="AJ14" s="6">
        <f t="shared" si="18"/>
        <v>10.8</v>
      </c>
      <c r="AK14" s="6">
        <f t="shared" si="19"/>
        <v>6</v>
      </c>
      <c r="AL14" s="6">
        <f t="shared" si="20"/>
        <v>11.15</v>
      </c>
      <c r="AM14" s="6">
        <f t="shared" si="21"/>
        <v>6</v>
      </c>
      <c r="AN14" s="6">
        <f t="shared" si="22"/>
        <v>44.400000000000006</v>
      </c>
      <c r="AO14" s="6">
        <f t="shared" si="23"/>
        <v>6</v>
      </c>
      <c r="AP14" s="6">
        <f t="shared" si="24"/>
        <v>11.85</v>
      </c>
      <c r="AQ14" s="6">
        <f t="shared" si="25"/>
        <v>5</v>
      </c>
      <c r="AR14" s="6">
        <f t="shared" si="26"/>
        <v>56.35000000000001</v>
      </c>
      <c r="AS14" s="6">
        <f t="shared" si="27"/>
        <v>6</v>
      </c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IH14" s="1"/>
      <c r="II14" s="10"/>
      <c r="IJ14" s="10"/>
      <c r="IK14" s="10"/>
    </row>
    <row r="15" spans="1:245" ht="18">
      <c r="A15" s="190">
        <v>66</v>
      </c>
      <c r="B15" s="188" t="s">
        <v>168</v>
      </c>
      <c r="C15" s="191" t="s">
        <v>69</v>
      </c>
      <c r="D15" s="113">
        <v>13.5</v>
      </c>
      <c r="E15" s="74">
        <v>1.65</v>
      </c>
      <c r="F15" s="5">
        <f aca="true" t="shared" si="28" ref="F15:F22">D15-E15</f>
        <v>11.85</v>
      </c>
      <c r="G15" s="29">
        <f t="shared" si="1"/>
        <v>12</v>
      </c>
      <c r="H15" s="113">
        <v>13.5</v>
      </c>
      <c r="I15" s="74">
        <v>2.3</v>
      </c>
      <c r="J15" s="5">
        <f aca="true" t="shared" si="29" ref="J15:J25">H15-I15</f>
        <v>11.2</v>
      </c>
      <c r="K15" s="29">
        <f t="shared" si="3"/>
        <v>6</v>
      </c>
      <c r="L15" s="113">
        <v>13.5</v>
      </c>
      <c r="M15" s="74">
        <v>1.55</v>
      </c>
      <c r="N15" s="5">
        <f aca="true" t="shared" si="30" ref="N15:N21">L15-M15</f>
        <v>11.95</v>
      </c>
      <c r="O15" s="29">
        <f t="shared" si="5"/>
        <v>1</v>
      </c>
      <c r="P15" s="113">
        <v>13.5</v>
      </c>
      <c r="Q15" s="74">
        <v>2.5</v>
      </c>
      <c r="R15" s="5">
        <f aca="true" t="shared" si="31" ref="R15:R21">P15-Q15</f>
        <v>11</v>
      </c>
      <c r="S15" s="29">
        <f t="shared" si="7"/>
        <v>7</v>
      </c>
      <c r="T15" s="39">
        <f aca="true" t="shared" si="32" ref="T15:T21">R15+N15+J15+F15</f>
        <v>46</v>
      </c>
      <c r="U15" s="29">
        <f t="shared" si="9"/>
        <v>5</v>
      </c>
      <c r="W15" s="73">
        <v>13.5</v>
      </c>
      <c r="X15" s="74">
        <v>1.7</v>
      </c>
      <c r="Y15" s="5">
        <f aca="true" t="shared" si="33" ref="Y15:Y21">W15-X15</f>
        <v>11.8</v>
      </c>
      <c r="Z15" s="29">
        <f t="shared" si="11"/>
        <v>6</v>
      </c>
      <c r="AA15" s="52"/>
      <c r="AB15" s="39">
        <f aca="true" t="shared" si="34" ref="AB15:AB21">T15+Y15</f>
        <v>57.8</v>
      </c>
      <c r="AC15" s="29">
        <f t="shared" si="13"/>
        <v>4</v>
      </c>
      <c r="AD15" s="52"/>
      <c r="AE15" s="6">
        <v>7</v>
      </c>
      <c r="AF15" s="6">
        <f t="shared" si="14"/>
        <v>12.25</v>
      </c>
      <c r="AG15" s="6">
        <f t="shared" si="15"/>
        <v>6</v>
      </c>
      <c r="AH15" s="6">
        <f t="shared" si="16"/>
        <v>11.2</v>
      </c>
      <c r="AI15" s="6">
        <f t="shared" si="17"/>
        <v>6</v>
      </c>
      <c r="AJ15" s="6">
        <f t="shared" si="18"/>
        <v>10.8</v>
      </c>
      <c r="AK15" s="6">
        <f t="shared" si="19"/>
        <v>6</v>
      </c>
      <c r="AL15" s="6">
        <f t="shared" si="20"/>
        <v>11</v>
      </c>
      <c r="AM15" s="6">
        <f t="shared" si="21"/>
        <v>7</v>
      </c>
      <c r="AN15" s="6">
        <f t="shared" si="22"/>
        <v>44.3</v>
      </c>
      <c r="AO15" s="6">
        <f t="shared" si="23"/>
        <v>7</v>
      </c>
      <c r="AP15" s="6">
        <f t="shared" si="24"/>
        <v>11.85</v>
      </c>
      <c r="AQ15" s="6">
        <f t="shared" si="25"/>
        <v>5</v>
      </c>
      <c r="AR15" s="6">
        <f t="shared" si="26"/>
        <v>56.15</v>
      </c>
      <c r="AS15" s="6">
        <f t="shared" si="27"/>
        <v>7</v>
      </c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IH15" s="1"/>
      <c r="II15" s="10"/>
      <c r="IJ15" s="10"/>
      <c r="IK15" s="10"/>
    </row>
    <row r="16" spans="1:245" ht="18">
      <c r="A16" s="190">
        <v>59</v>
      </c>
      <c r="B16" s="188" t="s">
        <v>115</v>
      </c>
      <c r="C16" s="191" t="s">
        <v>183</v>
      </c>
      <c r="D16" s="113">
        <v>13.5</v>
      </c>
      <c r="E16" s="74">
        <v>1.4</v>
      </c>
      <c r="F16" s="5">
        <f t="shared" si="28"/>
        <v>12.1</v>
      </c>
      <c r="G16" s="29">
        <f t="shared" si="1"/>
        <v>9</v>
      </c>
      <c r="H16" s="113">
        <v>13.5</v>
      </c>
      <c r="I16" s="74">
        <v>3.4</v>
      </c>
      <c r="J16" s="5">
        <f t="shared" si="29"/>
        <v>10.1</v>
      </c>
      <c r="K16" s="29">
        <f t="shared" si="3"/>
        <v>10</v>
      </c>
      <c r="L16" s="113">
        <v>13</v>
      </c>
      <c r="M16" s="74">
        <v>5.85</v>
      </c>
      <c r="N16" s="5">
        <f t="shared" si="30"/>
        <v>7.15</v>
      </c>
      <c r="O16" s="29">
        <f t="shared" si="5"/>
        <v>12</v>
      </c>
      <c r="P16" s="113">
        <v>10.5</v>
      </c>
      <c r="Q16" s="74">
        <v>2.85</v>
      </c>
      <c r="R16" s="5">
        <f t="shared" si="31"/>
        <v>7.65</v>
      </c>
      <c r="S16" s="29">
        <f t="shared" si="7"/>
        <v>14</v>
      </c>
      <c r="T16" s="39">
        <f t="shared" si="32"/>
        <v>37</v>
      </c>
      <c r="U16" s="29">
        <f t="shared" si="9"/>
        <v>15</v>
      </c>
      <c r="W16" s="73">
        <v>13.5</v>
      </c>
      <c r="X16" s="74">
        <v>1.8</v>
      </c>
      <c r="Y16" s="5">
        <f t="shared" si="33"/>
        <v>11.7</v>
      </c>
      <c r="Z16" s="29">
        <f t="shared" si="11"/>
        <v>7</v>
      </c>
      <c r="AA16" s="52"/>
      <c r="AB16" s="39">
        <f t="shared" si="34"/>
        <v>48.7</v>
      </c>
      <c r="AC16" s="29">
        <f t="shared" si="13"/>
        <v>15</v>
      </c>
      <c r="AD16" s="52"/>
      <c r="AE16" s="6">
        <v>8</v>
      </c>
      <c r="AF16" s="6">
        <f t="shared" si="14"/>
        <v>12.2</v>
      </c>
      <c r="AG16" s="6">
        <f t="shared" si="15"/>
        <v>7</v>
      </c>
      <c r="AH16" s="6">
        <f t="shared" si="16"/>
        <v>11.1</v>
      </c>
      <c r="AI16" s="6">
        <f t="shared" si="17"/>
        <v>7</v>
      </c>
      <c r="AJ16" s="6">
        <f t="shared" si="18"/>
        <v>10.4</v>
      </c>
      <c r="AK16" s="6">
        <f t="shared" si="19"/>
        <v>7</v>
      </c>
      <c r="AL16" s="6">
        <f t="shared" si="20"/>
        <v>10.85</v>
      </c>
      <c r="AM16" s="6">
        <f t="shared" si="21"/>
        <v>8</v>
      </c>
      <c r="AN16" s="6">
        <f t="shared" si="22"/>
        <v>44.150000000000006</v>
      </c>
      <c r="AO16" s="6">
        <f t="shared" si="23"/>
        <v>8</v>
      </c>
      <c r="AP16" s="6">
        <f t="shared" si="24"/>
        <v>11.8</v>
      </c>
      <c r="AQ16" s="6">
        <f t="shared" si="25"/>
        <v>6</v>
      </c>
      <c r="AR16" s="6">
        <f t="shared" si="26"/>
        <v>56.050000000000004</v>
      </c>
      <c r="AS16" s="6">
        <f t="shared" si="27"/>
        <v>8</v>
      </c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IH16" s="1"/>
      <c r="II16" s="10"/>
      <c r="IJ16" s="10"/>
      <c r="IK16" s="10"/>
    </row>
    <row r="17" spans="1:245" ht="18">
      <c r="A17" s="190">
        <v>67</v>
      </c>
      <c r="B17" s="188" t="s">
        <v>169</v>
      </c>
      <c r="C17" s="191" t="s">
        <v>81</v>
      </c>
      <c r="D17" s="113">
        <v>13.5</v>
      </c>
      <c r="E17" s="74">
        <v>1.3</v>
      </c>
      <c r="F17" s="5">
        <f t="shared" si="28"/>
        <v>12.2</v>
      </c>
      <c r="G17" s="29">
        <f t="shared" si="1"/>
        <v>7</v>
      </c>
      <c r="H17" s="113">
        <v>13.5</v>
      </c>
      <c r="I17" s="74">
        <v>1.65</v>
      </c>
      <c r="J17" s="5">
        <f t="shared" si="29"/>
        <v>11.85</v>
      </c>
      <c r="K17" s="29">
        <f t="shared" si="3"/>
        <v>4</v>
      </c>
      <c r="L17" s="113">
        <v>13</v>
      </c>
      <c r="M17" s="74">
        <v>4.45</v>
      </c>
      <c r="N17" s="5">
        <f t="shared" si="30"/>
        <v>8.55</v>
      </c>
      <c r="O17" s="29">
        <f t="shared" si="5"/>
        <v>10</v>
      </c>
      <c r="P17" s="113">
        <v>13.5</v>
      </c>
      <c r="Q17" s="74">
        <v>3.25</v>
      </c>
      <c r="R17" s="5">
        <f t="shared" si="31"/>
        <v>10.25</v>
      </c>
      <c r="S17" s="29">
        <f t="shared" si="7"/>
        <v>11</v>
      </c>
      <c r="T17" s="39">
        <f t="shared" si="32"/>
        <v>42.849999999999994</v>
      </c>
      <c r="U17" s="29">
        <f t="shared" si="9"/>
        <v>10</v>
      </c>
      <c r="W17" s="73">
        <v>13.5</v>
      </c>
      <c r="X17" s="74">
        <v>2.15</v>
      </c>
      <c r="Y17" s="5">
        <f t="shared" si="33"/>
        <v>11.35</v>
      </c>
      <c r="Z17" s="29">
        <f t="shared" si="11"/>
        <v>10</v>
      </c>
      <c r="AA17" s="52"/>
      <c r="AB17" s="39">
        <f t="shared" si="34"/>
        <v>54.199999999999996</v>
      </c>
      <c r="AC17" s="29">
        <f t="shared" si="13"/>
        <v>11</v>
      </c>
      <c r="AD17" s="52"/>
      <c r="AE17" s="6">
        <v>9</v>
      </c>
      <c r="AF17" s="6">
        <f t="shared" si="14"/>
        <v>12.2</v>
      </c>
      <c r="AG17" s="6">
        <f t="shared" si="15"/>
        <v>7</v>
      </c>
      <c r="AH17" s="6">
        <f t="shared" si="16"/>
        <v>11.1</v>
      </c>
      <c r="AI17" s="6">
        <f t="shared" si="17"/>
        <v>7</v>
      </c>
      <c r="AJ17" s="6">
        <f t="shared" si="18"/>
        <v>10.25</v>
      </c>
      <c r="AK17" s="6">
        <f t="shared" si="19"/>
        <v>8</v>
      </c>
      <c r="AL17" s="6">
        <f t="shared" si="20"/>
        <v>10.6</v>
      </c>
      <c r="AM17" s="6">
        <f t="shared" si="21"/>
        <v>9</v>
      </c>
      <c r="AN17" s="6">
        <f t="shared" si="22"/>
        <v>43.050000000000004</v>
      </c>
      <c r="AO17" s="6">
        <f t="shared" si="23"/>
        <v>9</v>
      </c>
      <c r="AP17" s="6">
        <f t="shared" si="24"/>
        <v>11.7</v>
      </c>
      <c r="AQ17" s="6">
        <f t="shared" si="25"/>
        <v>7</v>
      </c>
      <c r="AR17" s="6">
        <f t="shared" si="26"/>
        <v>55</v>
      </c>
      <c r="AS17" s="6">
        <f t="shared" si="27"/>
        <v>9</v>
      </c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IH17" s="1"/>
      <c r="II17" s="10"/>
      <c r="IJ17" s="10"/>
      <c r="IK17" s="10"/>
    </row>
    <row r="18" spans="1:245" ht="18">
      <c r="A18" s="190">
        <v>68</v>
      </c>
      <c r="B18" s="188" t="s">
        <v>170</v>
      </c>
      <c r="C18" s="191" t="s">
        <v>81</v>
      </c>
      <c r="D18" s="113">
        <v>13.5</v>
      </c>
      <c r="E18" s="74">
        <v>0.95</v>
      </c>
      <c r="F18" s="5">
        <f t="shared" si="28"/>
        <v>12.55</v>
      </c>
      <c r="G18" s="29">
        <f t="shared" si="1"/>
        <v>1</v>
      </c>
      <c r="H18" s="113">
        <v>13.5</v>
      </c>
      <c r="I18" s="74">
        <v>1.55</v>
      </c>
      <c r="J18" s="5">
        <f t="shared" si="29"/>
        <v>11.95</v>
      </c>
      <c r="K18" s="29">
        <f t="shared" si="3"/>
        <v>3</v>
      </c>
      <c r="L18" s="113">
        <v>13.5</v>
      </c>
      <c r="M18" s="74">
        <v>2.1</v>
      </c>
      <c r="N18" s="5">
        <f t="shared" si="30"/>
        <v>11.4</v>
      </c>
      <c r="O18" s="29">
        <f t="shared" si="5"/>
        <v>3</v>
      </c>
      <c r="P18" s="113">
        <v>13.5</v>
      </c>
      <c r="Q18" s="74">
        <v>2.25</v>
      </c>
      <c r="R18" s="5">
        <f t="shared" si="31"/>
        <v>11.25</v>
      </c>
      <c r="S18" s="29">
        <f t="shared" si="7"/>
        <v>5</v>
      </c>
      <c r="T18" s="39">
        <f t="shared" si="32"/>
        <v>47.14999999999999</v>
      </c>
      <c r="U18" s="29">
        <f t="shared" si="9"/>
        <v>2</v>
      </c>
      <c r="W18" s="73">
        <v>13.5</v>
      </c>
      <c r="X18" s="74">
        <v>1.65</v>
      </c>
      <c r="Y18" s="5">
        <f t="shared" si="33"/>
        <v>11.85</v>
      </c>
      <c r="Z18" s="29">
        <f t="shared" si="11"/>
        <v>5</v>
      </c>
      <c r="AA18" s="52"/>
      <c r="AB18" s="39">
        <f t="shared" si="34"/>
        <v>58.99999999999999</v>
      </c>
      <c r="AC18" s="29">
        <f t="shared" si="13"/>
        <v>2</v>
      </c>
      <c r="AD18" s="52"/>
      <c r="AE18" s="6">
        <v>10</v>
      </c>
      <c r="AF18" s="6">
        <f t="shared" si="14"/>
        <v>12.15</v>
      </c>
      <c r="AG18" s="6">
        <f t="shared" si="15"/>
        <v>8</v>
      </c>
      <c r="AH18" s="6">
        <f t="shared" si="16"/>
        <v>10.9</v>
      </c>
      <c r="AI18" s="6">
        <f t="shared" si="17"/>
        <v>8</v>
      </c>
      <c r="AJ18" s="6">
        <f t="shared" si="18"/>
        <v>9.85</v>
      </c>
      <c r="AK18" s="6">
        <f t="shared" si="19"/>
        <v>9</v>
      </c>
      <c r="AL18" s="6">
        <f t="shared" si="20"/>
        <v>10.4</v>
      </c>
      <c r="AM18" s="6">
        <f t="shared" si="21"/>
        <v>10</v>
      </c>
      <c r="AN18" s="6">
        <f t="shared" si="22"/>
        <v>42.849999999999994</v>
      </c>
      <c r="AO18" s="6">
        <f t="shared" si="23"/>
        <v>10</v>
      </c>
      <c r="AP18" s="6">
        <f t="shared" si="24"/>
        <v>11.65</v>
      </c>
      <c r="AQ18" s="6">
        <f t="shared" si="25"/>
        <v>8</v>
      </c>
      <c r="AR18" s="6">
        <f t="shared" si="26"/>
        <v>54.65</v>
      </c>
      <c r="AS18" s="6">
        <f t="shared" si="27"/>
        <v>10</v>
      </c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IH18" s="1"/>
      <c r="II18" s="10"/>
      <c r="IJ18" s="10"/>
      <c r="IK18" s="10"/>
    </row>
    <row r="19" spans="1:245" ht="18">
      <c r="A19" s="190">
        <v>69</v>
      </c>
      <c r="B19" s="188" t="s">
        <v>171</v>
      </c>
      <c r="C19" s="191" t="s">
        <v>81</v>
      </c>
      <c r="D19" s="113">
        <v>13.5</v>
      </c>
      <c r="E19" s="74">
        <v>1.05</v>
      </c>
      <c r="F19" s="5">
        <f t="shared" si="28"/>
        <v>12.45</v>
      </c>
      <c r="G19" s="29">
        <f t="shared" si="1"/>
        <v>2</v>
      </c>
      <c r="H19" s="113">
        <v>13.5</v>
      </c>
      <c r="I19" s="74">
        <v>1.45</v>
      </c>
      <c r="J19" s="5">
        <f t="shared" si="29"/>
        <v>12.05</v>
      </c>
      <c r="K19" s="29">
        <f t="shared" si="3"/>
        <v>2</v>
      </c>
      <c r="L19" s="113">
        <v>13.5</v>
      </c>
      <c r="M19" s="74">
        <v>1.7</v>
      </c>
      <c r="N19" s="5">
        <f t="shared" si="30"/>
        <v>11.8</v>
      </c>
      <c r="O19" s="29">
        <f t="shared" si="5"/>
        <v>2</v>
      </c>
      <c r="P19" s="113">
        <v>13.5</v>
      </c>
      <c r="Q19" s="74">
        <v>1.75</v>
      </c>
      <c r="R19" s="5">
        <f t="shared" si="31"/>
        <v>11.75</v>
      </c>
      <c r="S19" s="29">
        <f t="shared" si="7"/>
        <v>2</v>
      </c>
      <c r="T19" s="39">
        <f t="shared" si="32"/>
        <v>48.05</v>
      </c>
      <c r="U19" s="29">
        <f t="shared" si="9"/>
        <v>1</v>
      </c>
      <c r="W19" s="73">
        <v>13.5</v>
      </c>
      <c r="X19" s="74">
        <v>1.85</v>
      </c>
      <c r="Y19" s="5">
        <f t="shared" si="33"/>
        <v>11.65</v>
      </c>
      <c r="Z19" s="29">
        <f t="shared" si="11"/>
        <v>8</v>
      </c>
      <c r="AA19" s="52"/>
      <c r="AB19" s="39">
        <f t="shared" si="34"/>
        <v>59.699999999999996</v>
      </c>
      <c r="AC19" s="29">
        <f t="shared" si="13"/>
        <v>1</v>
      </c>
      <c r="AD19" s="52"/>
      <c r="AE19" s="6">
        <v>11</v>
      </c>
      <c r="AF19" s="6">
        <f t="shared" si="14"/>
        <v>12.1</v>
      </c>
      <c r="AG19" s="6">
        <f t="shared" si="15"/>
        <v>9</v>
      </c>
      <c r="AH19" s="6">
        <f t="shared" si="16"/>
        <v>10.2</v>
      </c>
      <c r="AI19" s="6">
        <f t="shared" si="17"/>
        <v>9</v>
      </c>
      <c r="AJ19" s="6">
        <f t="shared" si="18"/>
        <v>8.55</v>
      </c>
      <c r="AK19" s="6">
        <f t="shared" si="19"/>
        <v>10</v>
      </c>
      <c r="AL19" s="6">
        <f t="shared" si="20"/>
        <v>10.4</v>
      </c>
      <c r="AM19" s="6">
        <f t="shared" si="21"/>
        <v>10</v>
      </c>
      <c r="AN19" s="6">
        <f t="shared" si="22"/>
        <v>42.55</v>
      </c>
      <c r="AO19" s="6">
        <f t="shared" si="23"/>
        <v>11</v>
      </c>
      <c r="AP19" s="6">
        <f t="shared" si="24"/>
        <v>11.4</v>
      </c>
      <c r="AQ19" s="6">
        <f t="shared" si="25"/>
        <v>9</v>
      </c>
      <c r="AR19" s="6">
        <f t="shared" si="26"/>
        <v>54.199999999999996</v>
      </c>
      <c r="AS19" s="6">
        <f t="shared" si="27"/>
        <v>11</v>
      </c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IH19" s="1"/>
      <c r="II19" s="10"/>
      <c r="IJ19" s="10"/>
      <c r="IK19" s="10"/>
    </row>
    <row r="20" spans="1:245" ht="18">
      <c r="A20" s="190">
        <v>70</v>
      </c>
      <c r="B20" s="188" t="s">
        <v>157</v>
      </c>
      <c r="C20" s="191" t="s">
        <v>68</v>
      </c>
      <c r="D20" s="113">
        <v>13.5</v>
      </c>
      <c r="E20" s="74">
        <v>1.25</v>
      </c>
      <c r="F20" s="5">
        <f t="shared" si="28"/>
        <v>12.25</v>
      </c>
      <c r="G20" s="29">
        <f t="shared" si="1"/>
        <v>6</v>
      </c>
      <c r="H20" s="113">
        <v>13.5</v>
      </c>
      <c r="I20" s="74">
        <v>3.9</v>
      </c>
      <c r="J20" s="5">
        <f t="shared" si="29"/>
        <v>9.6</v>
      </c>
      <c r="K20" s="29">
        <f t="shared" si="3"/>
        <v>12</v>
      </c>
      <c r="L20" s="113">
        <v>13.5</v>
      </c>
      <c r="M20" s="74">
        <v>2.15</v>
      </c>
      <c r="N20" s="5">
        <f t="shared" si="30"/>
        <v>11.35</v>
      </c>
      <c r="O20" s="29">
        <f t="shared" si="5"/>
        <v>4</v>
      </c>
      <c r="P20" s="113">
        <v>13</v>
      </c>
      <c r="Q20" s="74">
        <v>3.65</v>
      </c>
      <c r="R20" s="5">
        <f t="shared" si="31"/>
        <v>9.35</v>
      </c>
      <c r="S20" s="29">
        <f t="shared" si="7"/>
        <v>13</v>
      </c>
      <c r="T20" s="39">
        <f t="shared" si="32"/>
        <v>42.55</v>
      </c>
      <c r="U20" s="29">
        <f t="shared" si="9"/>
        <v>11</v>
      </c>
      <c r="W20" s="73">
        <v>13.5</v>
      </c>
      <c r="X20" s="74">
        <v>1.4</v>
      </c>
      <c r="Y20" s="5">
        <f t="shared" si="33"/>
        <v>12.1</v>
      </c>
      <c r="Z20" s="29">
        <f t="shared" si="11"/>
        <v>2</v>
      </c>
      <c r="AA20" s="52"/>
      <c r="AB20" s="39">
        <f t="shared" si="34"/>
        <v>54.65</v>
      </c>
      <c r="AC20" s="29">
        <f t="shared" si="13"/>
        <v>10</v>
      </c>
      <c r="AD20" s="52"/>
      <c r="AE20" s="6">
        <v>12</v>
      </c>
      <c r="AF20" s="6">
        <f t="shared" si="14"/>
        <v>11.95</v>
      </c>
      <c r="AG20" s="6">
        <f t="shared" si="15"/>
        <v>10</v>
      </c>
      <c r="AH20" s="6">
        <f t="shared" si="16"/>
        <v>10.1</v>
      </c>
      <c r="AI20" s="6">
        <f t="shared" si="17"/>
        <v>10</v>
      </c>
      <c r="AJ20" s="6">
        <f t="shared" si="18"/>
        <v>8.55</v>
      </c>
      <c r="AK20" s="6">
        <f t="shared" si="19"/>
        <v>10</v>
      </c>
      <c r="AL20" s="6">
        <f t="shared" si="20"/>
        <v>10.25</v>
      </c>
      <c r="AM20" s="6">
        <f t="shared" si="21"/>
        <v>11</v>
      </c>
      <c r="AN20" s="6">
        <f t="shared" si="22"/>
        <v>42.35</v>
      </c>
      <c r="AO20" s="6">
        <f t="shared" si="23"/>
        <v>12</v>
      </c>
      <c r="AP20" s="6">
        <f t="shared" si="24"/>
        <v>11.35</v>
      </c>
      <c r="AQ20" s="6">
        <f t="shared" si="25"/>
        <v>10</v>
      </c>
      <c r="AR20" s="6">
        <f t="shared" si="26"/>
        <v>53.75</v>
      </c>
      <c r="AS20" s="6">
        <f t="shared" si="27"/>
        <v>12</v>
      </c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IH20" s="1"/>
      <c r="II20" s="10"/>
      <c r="IJ20" s="10"/>
      <c r="IK20" s="10"/>
    </row>
    <row r="21" spans="1:245" ht="18">
      <c r="A21" s="190">
        <v>71</v>
      </c>
      <c r="B21" s="188" t="s">
        <v>293</v>
      </c>
      <c r="C21" s="191"/>
      <c r="D21" s="113">
        <v>0</v>
      </c>
      <c r="E21" s="74">
        <v>0</v>
      </c>
      <c r="F21" s="5">
        <f t="shared" si="28"/>
        <v>0</v>
      </c>
      <c r="G21" s="29">
        <f t="shared" si="1"/>
        <v>14</v>
      </c>
      <c r="H21" s="113">
        <v>0</v>
      </c>
      <c r="I21" s="74">
        <v>0</v>
      </c>
      <c r="J21" s="5">
        <f t="shared" si="29"/>
        <v>0</v>
      </c>
      <c r="K21" s="29">
        <f t="shared" si="3"/>
        <v>14</v>
      </c>
      <c r="L21" s="113">
        <v>0</v>
      </c>
      <c r="M21" s="74">
        <v>0</v>
      </c>
      <c r="N21" s="5">
        <f t="shared" si="30"/>
        <v>0</v>
      </c>
      <c r="O21" s="29">
        <f t="shared" si="5"/>
        <v>13</v>
      </c>
      <c r="P21" s="113">
        <v>0</v>
      </c>
      <c r="Q21" s="74">
        <v>0</v>
      </c>
      <c r="R21" s="5">
        <f t="shared" si="31"/>
        <v>0</v>
      </c>
      <c r="S21" s="29">
        <f t="shared" si="7"/>
        <v>15</v>
      </c>
      <c r="T21" s="39">
        <f t="shared" si="32"/>
        <v>0</v>
      </c>
      <c r="U21" s="29">
        <f t="shared" si="9"/>
        <v>16</v>
      </c>
      <c r="W21" s="73">
        <v>0</v>
      </c>
      <c r="X21" s="74">
        <v>0</v>
      </c>
      <c r="Y21" s="5">
        <f t="shared" si="33"/>
        <v>0</v>
      </c>
      <c r="Z21" s="29">
        <f t="shared" si="11"/>
        <v>14</v>
      </c>
      <c r="AA21" s="52"/>
      <c r="AB21" s="39">
        <f t="shared" si="34"/>
        <v>0</v>
      </c>
      <c r="AC21" s="29">
        <f t="shared" si="13"/>
        <v>16</v>
      </c>
      <c r="AD21" s="52"/>
      <c r="AE21" s="6">
        <v>13</v>
      </c>
      <c r="AF21" s="6">
        <f t="shared" si="14"/>
        <v>11.9</v>
      </c>
      <c r="AG21" s="6">
        <f t="shared" si="15"/>
        <v>11</v>
      </c>
      <c r="AH21" s="6">
        <f t="shared" si="16"/>
        <v>9.9</v>
      </c>
      <c r="AI21" s="6">
        <f t="shared" si="17"/>
        <v>11</v>
      </c>
      <c r="AJ21" s="6">
        <f t="shared" si="18"/>
        <v>8.5</v>
      </c>
      <c r="AK21" s="6">
        <f t="shared" si="19"/>
        <v>11</v>
      </c>
      <c r="AL21" s="6">
        <f t="shared" si="20"/>
        <v>9.4</v>
      </c>
      <c r="AM21" s="6">
        <f t="shared" si="21"/>
        <v>12</v>
      </c>
      <c r="AN21" s="6">
        <f t="shared" si="22"/>
        <v>41.05</v>
      </c>
      <c r="AO21" s="6">
        <f t="shared" si="23"/>
        <v>13</v>
      </c>
      <c r="AP21" s="6">
        <f t="shared" si="24"/>
        <v>11.3</v>
      </c>
      <c r="AQ21" s="6">
        <f t="shared" si="25"/>
        <v>11</v>
      </c>
      <c r="AR21" s="6">
        <f t="shared" si="26"/>
        <v>52.349999999999994</v>
      </c>
      <c r="AS21" s="6">
        <f t="shared" si="27"/>
        <v>13</v>
      </c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IH21" s="1"/>
      <c r="II21" s="10"/>
      <c r="IJ21" s="10"/>
      <c r="IK21" s="10"/>
    </row>
    <row r="22" spans="1:245" ht="18">
      <c r="A22" s="190">
        <v>72</v>
      </c>
      <c r="B22" s="188" t="s">
        <v>133</v>
      </c>
      <c r="C22" s="191" t="s">
        <v>72</v>
      </c>
      <c r="D22" s="113">
        <v>13.5</v>
      </c>
      <c r="E22" s="74">
        <v>1.15</v>
      </c>
      <c r="F22" s="75">
        <f t="shared" si="28"/>
        <v>12.35</v>
      </c>
      <c r="G22" s="76">
        <f t="shared" si="1"/>
        <v>4</v>
      </c>
      <c r="H22" s="113">
        <v>10</v>
      </c>
      <c r="I22" s="74">
        <v>1.75</v>
      </c>
      <c r="J22" s="5">
        <f t="shared" si="29"/>
        <v>8.25</v>
      </c>
      <c r="K22" s="29">
        <f>VLOOKUP(J22,AH$9:AI$25,2,FALSE)</f>
        <v>13</v>
      </c>
      <c r="L22" s="113">
        <v>13.5</v>
      </c>
      <c r="M22" s="74">
        <v>3.65</v>
      </c>
      <c r="N22" s="5">
        <f>L22-M22</f>
        <v>9.85</v>
      </c>
      <c r="O22" s="29">
        <f>VLOOKUP(N22,AJ$9:AK$25,2,FALSE)</f>
        <v>9</v>
      </c>
      <c r="P22" s="113">
        <v>13.5</v>
      </c>
      <c r="Q22" s="74">
        <v>2.9</v>
      </c>
      <c r="R22" s="5">
        <f>P22-Q22</f>
        <v>10.6</v>
      </c>
      <c r="S22" s="29">
        <f>VLOOKUP(R22,AL$9:AM$25,2,FALSE)</f>
        <v>9</v>
      </c>
      <c r="T22" s="39">
        <f>R22+N22+J22+F22</f>
        <v>41.05</v>
      </c>
      <c r="U22" s="29">
        <f>VLOOKUP(T22,AN$9:AO$25,2,FALSE)</f>
        <v>13</v>
      </c>
      <c r="W22" s="73">
        <v>13</v>
      </c>
      <c r="X22" s="74">
        <v>1.7</v>
      </c>
      <c r="Y22" s="5">
        <f>W22-X22</f>
        <v>11.3</v>
      </c>
      <c r="Z22" s="29">
        <f>VLOOKUP(Y22,AP$9:AQ$25,2,FALSE)</f>
        <v>11</v>
      </c>
      <c r="AA22" s="52"/>
      <c r="AB22" s="39">
        <f>T22+Y22</f>
        <v>52.349999999999994</v>
      </c>
      <c r="AC22" s="29">
        <f>VLOOKUP(AB22,AR$9:AS$25,2,FALSE)</f>
        <v>13</v>
      </c>
      <c r="AD22" s="52"/>
      <c r="AE22" s="6">
        <v>14</v>
      </c>
      <c r="AF22" s="6">
        <f t="shared" si="14"/>
        <v>11.85</v>
      </c>
      <c r="AG22" s="6">
        <f t="shared" si="15"/>
        <v>12</v>
      </c>
      <c r="AH22" s="6">
        <f t="shared" si="16"/>
        <v>9.6</v>
      </c>
      <c r="AI22" s="6">
        <f t="shared" si="17"/>
        <v>12</v>
      </c>
      <c r="AJ22" s="6">
        <f t="shared" si="18"/>
        <v>8.5</v>
      </c>
      <c r="AK22" s="6">
        <f t="shared" si="19"/>
        <v>11</v>
      </c>
      <c r="AL22" s="6">
        <f t="shared" si="20"/>
        <v>9.35</v>
      </c>
      <c r="AM22" s="6">
        <f t="shared" si="21"/>
        <v>13</v>
      </c>
      <c r="AN22" s="6">
        <f t="shared" si="22"/>
        <v>40.4</v>
      </c>
      <c r="AO22" s="6">
        <f t="shared" si="23"/>
        <v>14</v>
      </c>
      <c r="AP22" s="6">
        <f t="shared" si="24"/>
        <v>11.2</v>
      </c>
      <c r="AQ22" s="6">
        <f t="shared" si="25"/>
        <v>12</v>
      </c>
      <c r="AR22" s="6">
        <f t="shared" si="26"/>
        <v>51.4</v>
      </c>
      <c r="AS22" s="6">
        <f t="shared" si="27"/>
        <v>14</v>
      </c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IH22" s="1"/>
      <c r="II22" s="10"/>
      <c r="IJ22" s="10"/>
      <c r="IK22" s="10"/>
    </row>
    <row r="23" spans="1:245" ht="18">
      <c r="A23" s="190">
        <v>73</v>
      </c>
      <c r="B23" s="188" t="s">
        <v>158</v>
      </c>
      <c r="C23" s="191" t="s">
        <v>143</v>
      </c>
      <c r="D23" s="113">
        <v>13.5</v>
      </c>
      <c r="E23" s="74">
        <v>1.2</v>
      </c>
      <c r="F23" s="75">
        <f>D23-E23</f>
        <v>12.3</v>
      </c>
      <c r="G23" s="76">
        <f>VLOOKUP(F23,AF$9:AG$25,2,FALSE)</f>
        <v>5</v>
      </c>
      <c r="H23" s="113">
        <v>13.5</v>
      </c>
      <c r="I23" s="74">
        <v>1.7</v>
      </c>
      <c r="J23" s="5">
        <f t="shared" si="29"/>
        <v>11.8</v>
      </c>
      <c r="K23" s="29">
        <f>VLOOKUP(J23,AH$9:AI$25,2,FALSE)</f>
        <v>5</v>
      </c>
      <c r="L23" s="113">
        <v>13</v>
      </c>
      <c r="M23" s="74">
        <v>4.45</v>
      </c>
      <c r="N23" s="5">
        <f>L23-M23</f>
        <v>8.55</v>
      </c>
      <c r="O23" s="29">
        <f>VLOOKUP(N23,AJ$9:AK$25,2,FALSE)</f>
        <v>10</v>
      </c>
      <c r="P23" s="113">
        <v>13.5</v>
      </c>
      <c r="Q23" s="74">
        <v>3.1</v>
      </c>
      <c r="R23" s="5">
        <f>P23-Q23</f>
        <v>10.4</v>
      </c>
      <c r="S23" s="29">
        <f>VLOOKUP(R23,AL$9:AM$25,2,FALSE)</f>
        <v>10</v>
      </c>
      <c r="T23" s="39">
        <f>R23+N23+J23+F23</f>
        <v>43.050000000000004</v>
      </c>
      <c r="U23" s="29">
        <f>VLOOKUP(T23,AN$9:AO$25,2,FALSE)</f>
        <v>9</v>
      </c>
      <c r="W23" s="73">
        <v>13.5</v>
      </c>
      <c r="X23" s="74">
        <v>1.55</v>
      </c>
      <c r="Y23" s="5">
        <f>W23-X23</f>
        <v>11.95</v>
      </c>
      <c r="Z23" s="29">
        <f>VLOOKUP(Y23,AP$9:AQ$25,2,FALSE)</f>
        <v>3</v>
      </c>
      <c r="AA23" s="52"/>
      <c r="AB23" s="39">
        <f>T23+Y23</f>
        <v>55</v>
      </c>
      <c r="AC23" s="29">
        <f>VLOOKUP(AB23,AR$9:AS$25,2,FALSE)</f>
        <v>9</v>
      </c>
      <c r="AD23" s="52"/>
      <c r="AE23" s="6">
        <v>15</v>
      </c>
      <c r="AF23" s="6">
        <f t="shared" si="14"/>
        <v>11.6</v>
      </c>
      <c r="AG23" s="6">
        <f t="shared" si="15"/>
        <v>13</v>
      </c>
      <c r="AH23" s="6">
        <f t="shared" si="16"/>
        <v>8.25</v>
      </c>
      <c r="AI23" s="6">
        <f t="shared" si="17"/>
        <v>13</v>
      </c>
      <c r="AJ23" s="6">
        <f t="shared" si="18"/>
        <v>7.15</v>
      </c>
      <c r="AK23" s="6">
        <f t="shared" si="19"/>
        <v>12</v>
      </c>
      <c r="AL23" s="6">
        <f t="shared" si="20"/>
        <v>7.65</v>
      </c>
      <c r="AM23" s="6">
        <f t="shared" si="21"/>
        <v>14</v>
      </c>
      <c r="AN23" s="6">
        <f t="shared" si="22"/>
        <v>37</v>
      </c>
      <c r="AO23" s="6">
        <f t="shared" si="23"/>
        <v>15</v>
      </c>
      <c r="AP23" s="6">
        <f t="shared" si="24"/>
        <v>11</v>
      </c>
      <c r="AQ23" s="6">
        <f t="shared" si="25"/>
        <v>13</v>
      </c>
      <c r="AR23" s="6">
        <f t="shared" si="26"/>
        <v>48.7</v>
      </c>
      <c r="AS23" s="6">
        <f t="shared" si="27"/>
        <v>15</v>
      </c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IH23" s="1"/>
      <c r="II23" s="10"/>
      <c r="IJ23" s="10"/>
      <c r="IK23" s="10"/>
    </row>
    <row r="24" spans="1:245" ht="18">
      <c r="A24" s="190">
        <v>74</v>
      </c>
      <c r="B24" s="188" t="s">
        <v>172</v>
      </c>
      <c r="C24" s="191" t="s">
        <v>143</v>
      </c>
      <c r="D24" s="113">
        <v>13.5</v>
      </c>
      <c r="E24" s="74">
        <v>1.3</v>
      </c>
      <c r="F24" s="75">
        <f>D24-E24</f>
        <v>12.2</v>
      </c>
      <c r="G24" s="76">
        <f>VLOOKUP(F24,AF$9:AG$25,2,FALSE)</f>
        <v>7</v>
      </c>
      <c r="H24" s="113">
        <v>13.5</v>
      </c>
      <c r="I24" s="74">
        <v>1.35</v>
      </c>
      <c r="J24" s="5">
        <f t="shared" si="29"/>
        <v>12.15</v>
      </c>
      <c r="K24" s="29">
        <f>VLOOKUP(J24,AH$9:AI$25,2,FALSE)</f>
        <v>1</v>
      </c>
      <c r="L24" s="113">
        <v>13.5</v>
      </c>
      <c r="M24" s="74">
        <v>3.1</v>
      </c>
      <c r="N24" s="5">
        <f>L24-M24</f>
        <v>10.4</v>
      </c>
      <c r="O24" s="29">
        <f>VLOOKUP(N24,AJ$9:AK$25,2,FALSE)</f>
        <v>7</v>
      </c>
      <c r="P24" s="113">
        <v>13.5</v>
      </c>
      <c r="Q24" s="74">
        <v>1.55</v>
      </c>
      <c r="R24" s="5">
        <f>P24-Q24</f>
        <v>11.95</v>
      </c>
      <c r="S24" s="29">
        <f>VLOOKUP(R24,AL$9:AM$25,2,FALSE)</f>
        <v>1</v>
      </c>
      <c r="T24" s="39">
        <f>R24+N24+J24+F24</f>
        <v>46.7</v>
      </c>
      <c r="U24" s="29">
        <f>VLOOKUP(T24,AN$9:AO$25,2,FALSE)</f>
        <v>3</v>
      </c>
      <c r="W24" s="73">
        <v>13.5</v>
      </c>
      <c r="X24" s="74">
        <v>1.35</v>
      </c>
      <c r="Y24" s="5">
        <f>W24-X24</f>
        <v>12.15</v>
      </c>
      <c r="Z24" s="29">
        <f>VLOOKUP(Y24,AP$9:AQ$25,2,FALSE)</f>
        <v>1</v>
      </c>
      <c r="AA24" s="52"/>
      <c r="AB24" s="39">
        <f>T24+Y24</f>
        <v>58.85</v>
      </c>
      <c r="AC24" s="29">
        <f>VLOOKUP(AB24,AR$9:AS$25,2,FALSE)</f>
        <v>3</v>
      </c>
      <c r="AD24" s="52"/>
      <c r="AE24" s="6">
        <v>16</v>
      </c>
      <c r="AF24" s="6">
        <f t="shared" si="14"/>
        <v>0</v>
      </c>
      <c r="AG24" s="6">
        <f t="shared" si="15"/>
        <v>14</v>
      </c>
      <c r="AH24" s="6">
        <f t="shared" si="16"/>
        <v>0</v>
      </c>
      <c r="AI24" s="6">
        <f t="shared" si="17"/>
        <v>14</v>
      </c>
      <c r="AJ24" s="6">
        <f t="shared" si="18"/>
        <v>0</v>
      </c>
      <c r="AK24" s="6">
        <f t="shared" si="19"/>
        <v>13</v>
      </c>
      <c r="AL24" s="6">
        <f t="shared" si="20"/>
        <v>0</v>
      </c>
      <c r="AM24" s="6">
        <f t="shared" si="21"/>
        <v>15</v>
      </c>
      <c r="AN24" s="6">
        <f t="shared" si="22"/>
        <v>0</v>
      </c>
      <c r="AO24" s="6">
        <f t="shared" si="23"/>
        <v>16</v>
      </c>
      <c r="AP24" s="6">
        <f t="shared" si="24"/>
        <v>0</v>
      </c>
      <c r="AQ24" s="6">
        <f t="shared" si="25"/>
        <v>14</v>
      </c>
      <c r="AR24" s="6">
        <f t="shared" si="26"/>
        <v>0</v>
      </c>
      <c r="AS24" s="6">
        <f t="shared" si="27"/>
        <v>16</v>
      </c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IH24" s="1"/>
      <c r="II24" s="10"/>
      <c r="IJ24" s="10"/>
      <c r="IK24" s="10"/>
    </row>
    <row r="25" spans="1:245" ht="18.75" thickBot="1">
      <c r="A25" s="192">
        <v>75</v>
      </c>
      <c r="B25" s="193" t="s">
        <v>71</v>
      </c>
      <c r="C25" s="194" t="s">
        <v>58</v>
      </c>
      <c r="D25" s="106">
        <v>13.5</v>
      </c>
      <c r="E25" s="32">
        <v>1.1</v>
      </c>
      <c r="F25" s="33">
        <f>D25-E25</f>
        <v>12.4</v>
      </c>
      <c r="G25" s="34">
        <f t="shared" si="1"/>
        <v>3</v>
      </c>
      <c r="H25" s="106">
        <v>13</v>
      </c>
      <c r="I25" s="32">
        <v>2.8</v>
      </c>
      <c r="J25" s="33">
        <f t="shared" si="29"/>
        <v>10.2</v>
      </c>
      <c r="K25" s="34">
        <f t="shared" si="3"/>
        <v>9</v>
      </c>
      <c r="L25" s="106">
        <v>13.5</v>
      </c>
      <c r="M25" s="32">
        <v>3.25</v>
      </c>
      <c r="N25" s="33">
        <f>L25-M25</f>
        <v>10.25</v>
      </c>
      <c r="O25" s="34">
        <f t="shared" si="5"/>
        <v>8</v>
      </c>
      <c r="P25" s="106">
        <v>13.5</v>
      </c>
      <c r="Q25" s="32">
        <v>2.05</v>
      </c>
      <c r="R25" s="33">
        <f>P25-Q25</f>
        <v>11.45</v>
      </c>
      <c r="S25" s="34">
        <f t="shared" si="7"/>
        <v>3</v>
      </c>
      <c r="T25" s="40">
        <f>R25+N25+J25+F25</f>
        <v>44.3</v>
      </c>
      <c r="U25" s="34">
        <f t="shared" si="9"/>
        <v>7</v>
      </c>
      <c r="W25" s="31">
        <v>13.5</v>
      </c>
      <c r="X25" s="32">
        <v>1.65</v>
      </c>
      <c r="Y25" s="33">
        <f>W25-X25</f>
        <v>11.85</v>
      </c>
      <c r="Z25" s="34">
        <f t="shared" si="11"/>
        <v>5</v>
      </c>
      <c r="AA25" s="52"/>
      <c r="AB25" s="40">
        <f>T25+Y25</f>
        <v>56.15</v>
      </c>
      <c r="AC25" s="34">
        <f t="shared" si="13"/>
        <v>7</v>
      </c>
      <c r="AD25" s="52"/>
      <c r="AE25" s="6">
        <v>17</v>
      </c>
      <c r="AF25" s="6">
        <f t="shared" si="14"/>
        <v>0</v>
      </c>
      <c r="AG25" s="6">
        <f t="shared" si="15"/>
        <v>14</v>
      </c>
      <c r="AH25" s="6">
        <f t="shared" si="16"/>
        <v>0</v>
      </c>
      <c r="AI25" s="6">
        <f t="shared" si="17"/>
        <v>14</v>
      </c>
      <c r="AJ25" s="6">
        <f t="shared" si="18"/>
        <v>0</v>
      </c>
      <c r="AK25" s="6">
        <f t="shared" si="19"/>
        <v>13</v>
      </c>
      <c r="AL25" s="6">
        <f t="shared" si="20"/>
        <v>0</v>
      </c>
      <c r="AM25" s="6">
        <f t="shared" si="21"/>
        <v>15</v>
      </c>
      <c r="AN25" s="6">
        <f t="shared" si="22"/>
        <v>0</v>
      </c>
      <c r="AO25" s="6">
        <f t="shared" si="23"/>
        <v>16</v>
      </c>
      <c r="AP25" s="6">
        <f t="shared" si="24"/>
        <v>0</v>
      </c>
      <c r="AQ25" s="6">
        <f t="shared" si="25"/>
        <v>14</v>
      </c>
      <c r="AR25" s="6">
        <f t="shared" si="26"/>
        <v>0</v>
      </c>
      <c r="AS25" s="6">
        <f t="shared" si="27"/>
        <v>16</v>
      </c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IH25" s="1"/>
      <c r="II25" s="10"/>
      <c r="IJ25" s="10"/>
      <c r="IK25" s="10"/>
    </row>
    <row r="27" spans="1:26" ht="20.25">
      <c r="A27" s="150" t="s">
        <v>92</v>
      </c>
      <c r="N27" s="116"/>
      <c r="O27" s="126"/>
      <c r="R27" s="126"/>
      <c r="T27" s="116"/>
      <c r="U27" s="116"/>
      <c r="V27" s="62"/>
      <c r="W27" s="61"/>
      <c r="X27" s="121"/>
      <c r="Y27" s="62"/>
      <c r="Z27" s="61"/>
    </row>
    <row r="28" spans="4:26" ht="18">
      <c r="D28" s="16" t="s">
        <v>83</v>
      </c>
      <c r="E28" s="16" t="s">
        <v>84</v>
      </c>
      <c r="F28" s="4" t="s">
        <v>5</v>
      </c>
      <c r="N28" s="61"/>
      <c r="O28" s="126"/>
      <c r="R28" s="126"/>
      <c r="T28" s="61"/>
      <c r="U28" s="61"/>
      <c r="V28" s="62"/>
      <c r="W28" s="61"/>
      <c r="X28" s="121"/>
      <c r="Y28" s="62"/>
      <c r="Z28" s="61"/>
    </row>
    <row r="29" spans="1:245" s="52" customFormat="1" ht="18">
      <c r="A29" s="107"/>
      <c r="B29" s="131"/>
      <c r="C29" s="129"/>
      <c r="D29" s="105">
        <v>0</v>
      </c>
      <c r="E29" s="15">
        <v>0</v>
      </c>
      <c r="F29" s="5">
        <f>D29-E29</f>
        <v>0</v>
      </c>
      <c r="G29" s="54"/>
      <c r="H29" s="54"/>
      <c r="I29" s="124"/>
      <c r="J29" s="124"/>
      <c r="K29" s="124"/>
      <c r="L29" s="54"/>
      <c r="M29" s="54"/>
      <c r="N29" s="124"/>
      <c r="O29" s="124"/>
      <c r="P29" s="124"/>
      <c r="Q29" s="54"/>
      <c r="R29" s="54"/>
      <c r="S29" s="124"/>
      <c r="T29" s="124"/>
      <c r="U29" s="124"/>
      <c r="V29" s="54"/>
      <c r="W29" s="124"/>
      <c r="X29" s="54"/>
      <c r="Y29" s="54"/>
      <c r="Z29" s="124"/>
      <c r="AA29" s="54"/>
      <c r="AB29" s="124"/>
      <c r="AC29" s="124"/>
      <c r="AD29" s="60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</row>
    <row r="30" spans="1:245" s="52" customFormat="1" ht="18">
      <c r="A30" s="107"/>
      <c r="B30" s="51"/>
      <c r="C30" s="129"/>
      <c r="D30" s="105">
        <v>0</v>
      </c>
      <c r="E30" s="15">
        <v>0</v>
      </c>
      <c r="F30" s="5">
        <f>D30-E30</f>
        <v>0</v>
      </c>
      <c r="G30" s="54"/>
      <c r="H30" s="54"/>
      <c r="I30" s="124"/>
      <c r="J30" s="124"/>
      <c r="K30" s="124"/>
      <c r="L30" s="54"/>
      <c r="M30" s="54"/>
      <c r="N30" s="124"/>
      <c r="O30" s="124"/>
      <c r="P30" s="124"/>
      <c r="Q30" s="54"/>
      <c r="R30" s="54"/>
      <c r="S30" s="124"/>
      <c r="T30" s="124"/>
      <c r="U30" s="124"/>
      <c r="V30" s="54"/>
      <c r="W30" s="124"/>
      <c r="X30" s="54"/>
      <c r="Y30" s="54"/>
      <c r="Z30" s="124"/>
      <c r="AA30" s="54"/>
      <c r="AB30" s="124"/>
      <c r="AC30" s="124"/>
      <c r="AD30" s="60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</row>
    <row r="31" spans="1:245" s="52" customFormat="1" ht="18">
      <c r="A31" s="107"/>
      <c r="B31" s="51"/>
      <c r="C31" s="129"/>
      <c r="D31" s="105">
        <v>0</v>
      </c>
      <c r="E31" s="15">
        <v>0</v>
      </c>
      <c r="F31" s="5">
        <f>D31-E31</f>
        <v>0</v>
      </c>
      <c r="G31" s="54"/>
      <c r="H31" s="54"/>
      <c r="I31" s="124"/>
      <c r="J31" s="124"/>
      <c r="K31" s="124"/>
      <c r="L31" s="54"/>
      <c r="M31" s="54"/>
      <c r="N31" s="124"/>
      <c r="O31" s="124"/>
      <c r="P31" s="124"/>
      <c r="Q31" s="54"/>
      <c r="R31" s="54"/>
      <c r="S31" s="124"/>
      <c r="T31" s="124"/>
      <c r="U31" s="124"/>
      <c r="V31" s="54"/>
      <c r="W31" s="124"/>
      <c r="X31" s="54"/>
      <c r="Y31" s="54"/>
      <c r="Z31" s="124"/>
      <c r="AA31" s="54"/>
      <c r="AB31" s="124"/>
      <c r="AC31" s="124"/>
      <c r="AD31" s="60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</row>
    <row r="32" spans="1:245" s="52" customFormat="1" ht="18">
      <c r="A32" s="107"/>
      <c r="B32" s="131"/>
      <c r="C32" s="129"/>
      <c r="D32" s="105">
        <v>0</v>
      </c>
      <c r="E32" s="15">
        <v>0</v>
      </c>
      <c r="F32" s="5">
        <f>D32-E32</f>
        <v>0</v>
      </c>
      <c r="G32" s="54"/>
      <c r="H32" s="54"/>
      <c r="I32" s="124"/>
      <c r="J32" s="124"/>
      <c r="K32" s="124"/>
      <c r="L32" s="54"/>
      <c r="M32" s="54"/>
      <c r="N32" s="124"/>
      <c r="O32" s="124"/>
      <c r="P32" s="124"/>
      <c r="Q32" s="54"/>
      <c r="R32" s="54"/>
      <c r="S32" s="124"/>
      <c r="T32" s="124"/>
      <c r="U32" s="124"/>
      <c r="V32" s="54"/>
      <c r="W32" s="124"/>
      <c r="X32" s="54"/>
      <c r="Y32" s="54"/>
      <c r="Z32" s="124"/>
      <c r="AA32" s="54"/>
      <c r="AB32" s="124"/>
      <c r="AC32" s="124"/>
      <c r="AD32" s="60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</row>
  </sheetData>
  <sheetProtection/>
  <mergeCells count="6">
    <mergeCell ref="T7:U7"/>
    <mergeCell ref="AB7:AC7"/>
    <mergeCell ref="F7:G7"/>
    <mergeCell ref="J7:K7"/>
    <mergeCell ref="N7:O7"/>
    <mergeCell ref="R7:S7"/>
  </mergeCells>
  <conditionalFormatting sqref="F8:G25 J8:K25 N8:O25 R8:U25 AB8:AC25 Y8:Z25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F28:F29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F30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F31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F3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480314960629921" right="0.7480314960629921" top="0.8661417322834646" bottom="0.31496062992125984" header="0.1968503937007874" footer="0.2755905511811024"/>
  <pageSetup fitToHeight="1" fitToWidth="1" horizontalDpi="300" verticalDpi="300" orientation="landscape" paperSize="9" scale="39" r:id="rId1"/>
  <headerFooter alignWithMargins="0">
    <oddHeader>&amp;C&amp;20NGWA GRADES FINALS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K13"/>
  <sheetViews>
    <sheetView tabSelected="1" zoomScale="75" zoomScaleNormal="75" zoomScalePageLayoutView="0" workbookViewId="0" topLeftCell="A1">
      <pane xSplit="3" topLeftCell="D1" activePane="topRight" state="frozen"/>
      <selection pane="topLeft" activeCell="A1" sqref="A1"/>
      <selection pane="topRight" activeCell="Y19" sqref="Y19"/>
    </sheetView>
  </sheetViews>
  <sheetFormatPr defaultColWidth="9.140625" defaultRowHeight="12.75"/>
  <cols>
    <col min="1" max="1" width="6.8515625" style="7" customWidth="1"/>
    <col min="2" max="2" width="39.140625" style="7" bestFit="1" customWidth="1"/>
    <col min="3" max="3" width="27.28125" style="9" customWidth="1"/>
    <col min="4" max="4" width="12.8515625" style="9" customWidth="1"/>
    <col min="5" max="5" width="11.7109375" style="9" bestFit="1" customWidth="1"/>
    <col min="6" max="6" width="11.28125" style="9" customWidth="1"/>
    <col min="7" max="7" width="6.421875" style="7" bestFit="1" customWidth="1"/>
    <col min="8" max="8" width="13.28125" style="7" customWidth="1"/>
    <col min="9" max="9" width="11.7109375" style="9" bestFit="1" customWidth="1"/>
    <col min="10" max="10" width="10.00390625" style="9" bestFit="1" customWidth="1"/>
    <col min="11" max="11" width="6.421875" style="9" bestFit="1" customWidth="1"/>
    <col min="12" max="12" width="14.140625" style="7" customWidth="1"/>
    <col min="13" max="13" width="11.7109375" style="7" bestFit="1" customWidth="1"/>
    <col min="14" max="14" width="10.00390625" style="9" bestFit="1" customWidth="1"/>
    <col min="15" max="15" width="6.421875" style="9" bestFit="1" customWidth="1"/>
    <col min="16" max="16" width="13.421875" style="9" customWidth="1"/>
    <col min="17" max="17" width="11.7109375" style="7" bestFit="1" customWidth="1"/>
    <col min="18" max="18" width="10.00390625" style="7" bestFit="1" customWidth="1"/>
    <col min="19" max="19" width="6.421875" style="9" bestFit="1" customWidth="1"/>
    <col min="20" max="20" width="13.8515625" style="9" customWidth="1"/>
    <col min="21" max="21" width="9.7109375" style="9" customWidth="1"/>
    <col min="22" max="22" width="3.421875" style="7" customWidth="1"/>
    <col min="23" max="23" width="13.421875" style="9" customWidth="1"/>
    <col min="24" max="24" width="11.7109375" style="7" bestFit="1" customWidth="1"/>
    <col min="25" max="25" width="10.00390625" style="7" bestFit="1" customWidth="1"/>
    <col min="26" max="26" width="6.421875" style="9" bestFit="1" customWidth="1"/>
    <col min="27" max="27" width="3.28125" style="54" customWidth="1"/>
    <col min="28" max="28" width="13.8515625" style="9" customWidth="1"/>
    <col min="29" max="29" width="9.7109375" style="9" customWidth="1"/>
    <col min="30" max="30" width="9.140625" style="60" customWidth="1"/>
    <col min="31" max="39" width="9.140625" style="7" hidden="1" customWidth="1"/>
    <col min="40" max="45" width="10.7109375" style="7" hidden="1" customWidth="1"/>
    <col min="46" max="71" width="10.7109375" style="7" customWidth="1"/>
    <col min="72" max="245" width="9.140625" style="7" customWidth="1"/>
    <col min="246" max="16384" width="9.140625" style="10" customWidth="1"/>
  </cols>
  <sheetData>
    <row r="3" spans="1:30" ht="33.75">
      <c r="A3" s="187" t="s">
        <v>36</v>
      </c>
      <c r="E3" s="185" t="s">
        <v>87</v>
      </c>
      <c r="G3" s="9"/>
      <c r="I3" s="186" t="s">
        <v>88</v>
      </c>
      <c r="L3" s="9"/>
      <c r="AD3" s="52"/>
    </row>
    <row r="4" spans="1:30" ht="33.75">
      <c r="A4" s="184"/>
      <c r="E4" s="185" t="s">
        <v>28</v>
      </c>
      <c r="G4" s="9"/>
      <c r="I4" s="186"/>
      <c r="L4" s="186" t="s">
        <v>85</v>
      </c>
      <c r="AD4" s="56"/>
    </row>
    <row r="5" spans="1:30" ht="33.75">
      <c r="A5" s="184"/>
      <c r="E5" s="185"/>
      <c r="G5" s="9"/>
      <c r="I5" s="186"/>
      <c r="L5" s="186" t="s">
        <v>86</v>
      </c>
      <c r="AD5" s="52"/>
    </row>
    <row r="6" spans="1:30" ht="33.75">
      <c r="A6" s="11"/>
      <c r="E6" s="12"/>
      <c r="G6" s="9"/>
      <c r="I6" s="13"/>
      <c r="L6" s="9"/>
      <c r="AD6" s="52"/>
    </row>
    <row r="7" ht="13.5" thickBot="1">
      <c r="AD7" s="52"/>
    </row>
    <row r="8" spans="1:242" s="20" customFormat="1" ht="32.25" customHeight="1" thickBot="1">
      <c r="A8" s="109" t="s">
        <v>10</v>
      </c>
      <c r="B8" s="110" t="s">
        <v>9</v>
      </c>
      <c r="C8" s="111" t="s">
        <v>6</v>
      </c>
      <c r="D8" s="67" t="s">
        <v>0</v>
      </c>
      <c r="E8" s="68"/>
      <c r="F8" s="219"/>
      <c r="G8" s="220"/>
      <c r="H8" s="67" t="s">
        <v>1</v>
      </c>
      <c r="I8" s="68"/>
      <c r="J8" s="219"/>
      <c r="K8" s="220"/>
      <c r="L8" s="67" t="s">
        <v>2</v>
      </c>
      <c r="M8" s="68"/>
      <c r="N8" s="219"/>
      <c r="O8" s="220"/>
      <c r="P8" s="67" t="s">
        <v>3</v>
      </c>
      <c r="Q8" s="68"/>
      <c r="R8" s="219"/>
      <c r="S8" s="220"/>
      <c r="T8" s="217" t="s">
        <v>30</v>
      </c>
      <c r="U8" s="218"/>
      <c r="W8" s="70"/>
      <c r="X8" s="68" t="s">
        <v>8</v>
      </c>
      <c r="Y8" s="71"/>
      <c r="Z8" s="72"/>
      <c r="AA8" s="56"/>
      <c r="AB8" s="217" t="s">
        <v>31</v>
      </c>
      <c r="AC8" s="218"/>
      <c r="AD8" s="56"/>
      <c r="AE8" s="21"/>
      <c r="AF8" s="21" t="s">
        <v>0</v>
      </c>
      <c r="AG8" s="21"/>
      <c r="AH8" s="22" t="s">
        <v>1</v>
      </c>
      <c r="AI8" s="22"/>
      <c r="AJ8" s="21" t="s">
        <v>2</v>
      </c>
      <c r="AK8" s="21"/>
      <c r="AL8" s="22" t="s">
        <v>3</v>
      </c>
      <c r="AM8" s="22"/>
      <c r="AN8" s="22" t="s">
        <v>32</v>
      </c>
      <c r="AO8" s="22"/>
      <c r="AP8" s="23" t="s">
        <v>29</v>
      </c>
      <c r="AQ8" s="23"/>
      <c r="AR8" s="23" t="s">
        <v>33</v>
      </c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IH8" s="24"/>
    </row>
    <row r="9" spans="1:242" s="17" customFormat="1" ht="18">
      <c r="A9" s="145" t="s">
        <v>7</v>
      </c>
      <c r="B9" s="146"/>
      <c r="C9" s="147"/>
      <c r="D9" s="115" t="s">
        <v>83</v>
      </c>
      <c r="E9" s="44" t="s">
        <v>84</v>
      </c>
      <c r="F9" s="81" t="s">
        <v>5</v>
      </c>
      <c r="G9" s="48" t="s">
        <v>20</v>
      </c>
      <c r="H9" s="115" t="s">
        <v>83</v>
      </c>
      <c r="I9" s="44" t="s">
        <v>84</v>
      </c>
      <c r="J9" s="81" t="s">
        <v>5</v>
      </c>
      <c r="K9" s="48" t="s">
        <v>20</v>
      </c>
      <c r="L9" s="115" t="s">
        <v>83</v>
      </c>
      <c r="M9" s="44" t="s">
        <v>84</v>
      </c>
      <c r="N9" s="81" t="s">
        <v>5</v>
      </c>
      <c r="O9" s="48" t="s">
        <v>20</v>
      </c>
      <c r="P9" s="115" t="s">
        <v>83</v>
      </c>
      <c r="Q9" s="44" t="s">
        <v>84</v>
      </c>
      <c r="R9" s="81" t="s">
        <v>5</v>
      </c>
      <c r="S9" s="48" t="s">
        <v>20</v>
      </c>
      <c r="T9" s="82" t="s">
        <v>5</v>
      </c>
      <c r="U9" s="48" t="s">
        <v>20</v>
      </c>
      <c r="W9" s="43" t="s">
        <v>83</v>
      </c>
      <c r="X9" s="44" t="s">
        <v>84</v>
      </c>
      <c r="Y9" s="81" t="s">
        <v>5</v>
      </c>
      <c r="Z9" s="48" t="s">
        <v>20</v>
      </c>
      <c r="AA9" s="58"/>
      <c r="AB9" s="82" t="s">
        <v>5</v>
      </c>
      <c r="AC9" s="48" t="s">
        <v>20</v>
      </c>
      <c r="AD9" s="5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IH9" s="19"/>
    </row>
    <row r="10" spans="1:245" ht="18">
      <c r="A10" s="196">
        <v>55</v>
      </c>
      <c r="B10" s="188" t="s">
        <v>178</v>
      </c>
      <c r="C10" s="191" t="s">
        <v>73</v>
      </c>
      <c r="D10" s="104">
        <v>13.5</v>
      </c>
      <c r="E10" s="14">
        <v>1.65</v>
      </c>
      <c r="F10" s="5">
        <f>D10-E10</f>
        <v>11.85</v>
      </c>
      <c r="G10" s="29">
        <f>VLOOKUP(F10,AF$10:AG$25,2,FALSE)</f>
        <v>2</v>
      </c>
      <c r="H10" s="104">
        <v>13.5</v>
      </c>
      <c r="I10" s="14">
        <v>4</v>
      </c>
      <c r="J10" s="5">
        <f>H10-I10</f>
        <v>9.5</v>
      </c>
      <c r="K10" s="29">
        <f>VLOOKUP(J10,AH$10:AI$25,2,FALSE)</f>
        <v>2</v>
      </c>
      <c r="L10" s="104">
        <v>13</v>
      </c>
      <c r="M10" s="14">
        <v>6.8</v>
      </c>
      <c r="N10" s="5">
        <f>L10-M10</f>
        <v>6.2</v>
      </c>
      <c r="O10" s="29">
        <f>VLOOKUP(N10,AJ$10:AK$25,2,FALSE)</f>
        <v>3</v>
      </c>
      <c r="P10" s="104">
        <v>13.5</v>
      </c>
      <c r="Q10" s="14">
        <v>4.2</v>
      </c>
      <c r="R10" s="5">
        <f>P10-Q10</f>
        <v>9.3</v>
      </c>
      <c r="S10" s="29">
        <f>VLOOKUP(R10,AL$10:AM$25,2,FALSE)</f>
        <v>3</v>
      </c>
      <c r="T10" s="39">
        <f>R10+N10+J10+F10</f>
        <v>36.85</v>
      </c>
      <c r="U10" s="29">
        <f>VLOOKUP(T10,AN$10:AO$25,2,FALSE)</f>
        <v>3</v>
      </c>
      <c r="W10" s="28">
        <v>12.5</v>
      </c>
      <c r="X10" s="14">
        <v>2.5</v>
      </c>
      <c r="Y10" s="5">
        <f>W10-X10</f>
        <v>10</v>
      </c>
      <c r="Z10" s="29">
        <f>VLOOKUP(Y10,AP$10:AQ$25,2,FALSE)</f>
        <v>2</v>
      </c>
      <c r="AA10" s="52"/>
      <c r="AB10" s="39">
        <f>T10+Y10</f>
        <v>46.85</v>
      </c>
      <c r="AC10" s="29">
        <f>VLOOKUP(AB10,AR$10:AS$25,2,FALSE)</f>
        <v>3</v>
      </c>
      <c r="AD10" s="52"/>
      <c r="AE10" s="6">
        <v>1</v>
      </c>
      <c r="AF10" s="6">
        <f>LARGE(F$10:F$25,$AE10)</f>
        <v>12.2</v>
      </c>
      <c r="AG10" s="6">
        <f>IF(AF10=AF9,AG9,AG9+1)</f>
        <v>1</v>
      </c>
      <c r="AH10" s="6">
        <f>LARGE(J$10:J$25,$AE10)</f>
        <v>11.8</v>
      </c>
      <c r="AI10" s="6">
        <f>IF(AH10=AH9,AI9,AI9+1)</f>
        <v>1</v>
      </c>
      <c r="AJ10" s="6">
        <f>LARGE(N$10:N$25,$AE10)</f>
        <v>7.95</v>
      </c>
      <c r="AK10" s="6">
        <f>IF(AJ10=AJ9,AK9,AK9+1)</f>
        <v>1</v>
      </c>
      <c r="AL10" s="6">
        <f>LARGE(R$10:R$25,$AE10)</f>
        <v>11.2</v>
      </c>
      <c r="AM10" s="6">
        <f>IF(AL10=AL9,AM9,AM9+1)</f>
        <v>1</v>
      </c>
      <c r="AN10" s="6">
        <f>LARGE(T$10:T$25,$AE10)</f>
        <v>42.2</v>
      </c>
      <c r="AO10" s="6">
        <f>IF(AN10=AN9,AO9,AO9+1)</f>
        <v>1</v>
      </c>
      <c r="AP10" s="6">
        <f>LARGE(Y$10:Y$25,$AE10)</f>
        <v>11.5</v>
      </c>
      <c r="AQ10" s="6">
        <f>IF(AP10=AP9,AQ9,AQ9+1)</f>
        <v>1</v>
      </c>
      <c r="AR10" s="6">
        <f>LARGE(AB$10:AB$25,$AE10)</f>
        <v>51.2</v>
      </c>
      <c r="AS10" s="6">
        <f>IF(AR10=AR9,AS9,AS9+1)</f>
        <v>1</v>
      </c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IH10" s="1"/>
      <c r="II10" s="10"/>
      <c r="IJ10" s="10"/>
      <c r="IK10" s="10"/>
    </row>
    <row r="11" spans="1:245" ht="18">
      <c r="A11" s="196">
        <v>56</v>
      </c>
      <c r="B11" s="189" t="s">
        <v>179</v>
      </c>
      <c r="C11" s="191" t="s">
        <v>73</v>
      </c>
      <c r="D11" s="105">
        <v>13.5</v>
      </c>
      <c r="E11" s="15">
        <v>1.3</v>
      </c>
      <c r="F11" s="5">
        <f>D11-E11</f>
        <v>12.2</v>
      </c>
      <c r="G11" s="29">
        <f>VLOOKUP(F11,AF$10:AG$25,2,FALSE)</f>
        <v>1</v>
      </c>
      <c r="H11" s="105">
        <v>13.5</v>
      </c>
      <c r="I11" s="15">
        <v>1.7</v>
      </c>
      <c r="J11" s="5">
        <f>H11-I11</f>
        <v>11.8</v>
      </c>
      <c r="K11" s="29">
        <f>VLOOKUP(J11,AH$10:AI$25,2,FALSE)</f>
        <v>1</v>
      </c>
      <c r="L11" s="105">
        <v>12.5</v>
      </c>
      <c r="M11" s="15">
        <v>5.5</v>
      </c>
      <c r="N11" s="5">
        <f>L11-M11</f>
        <v>7</v>
      </c>
      <c r="O11" s="29">
        <f>VLOOKUP(N11,AJ$10:AK$25,2,FALSE)</f>
        <v>2</v>
      </c>
      <c r="P11" s="105">
        <v>13.5</v>
      </c>
      <c r="Q11" s="15">
        <v>2.3</v>
      </c>
      <c r="R11" s="5">
        <f>P11-Q11</f>
        <v>11.2</v>
      </c>
      <c r="S11" s="29">
        <f>VLOOKUP(R11,AL$10:AM$25,2,FALSE)</f>
        <v>1</v>
      </c>
      <c r="T11" s="39">
        <f>R11+N11+J11+F11</f>
        <v>42.2</v>
      </c>
      <c r="U11" s="29">
        <f>VLOOKUP(T11,AN$10:AO$25,2,FALSE)</f>
        <v>1</v>
      </c>
      <c r="W11" s="30">
        <v>13</v>
      </c>
      <c r="X11" s="15">
        <v>4</v>
      </c>
      <c r="Y11" s="5">
        <f>W11-X11</f>
        <v>9</v>
      </c>
      <c r="Z11" s="29">
        <f>VLOOKUP(Y11,AP$10:AQ$25,2,FALSE)</f>
        <v>3</v>
      </c>
      <c r="AA11" s="52"/>
      <c r="AB11" s="39">
        <f>T11+Y11</f>
        <v>51.2</v>
      </c>
      <c r="AC11" s="29">
        <f>VLOOKUP(AB11,AR$10:AS$25,2,FALSE)</f>
        <v>1</v>
      </c>
      <c r="AD11" s="52"/>
      <c r="AE11" s="6">
        <v>2</v>
      </c>
      <c r="AF11" s="6">
        <f>LARGE(F$10:F$25,$AE11)</f>
        <v>11.85</v>
      </c>
      <c r="AG11" s="6">
        <f>IF(AF11=AF10,AG10,AG10+1)</f>
        <v>2</v>
      </c>
      <c r="AH11" s="6">
        <f>LARGE(J$10:J$25,$AE11)</f>
        <v>9.5</v>
      </c>
      <c r="AI11" s="6">
        <f>IF(AH11=AH10,AI10,AI10+1)</f>
        <v>2</v>
      </c>
      <c r="AJ11" s="6">
        <f>LARGE(N$10:N$25,$AE11)</f>
        <v>7</v>
      </c>
      <c r="AK11" s="6">
        <f>IF(AJ11=AJ10,AK10,AK10+1)</f>
        <v>2</v>
      </c>
      <c r="AL11" s="6">
        <f>LARGE(R$10:R$25,$AE11)</f>
        <v>10.75</v>
      </c>
      <c r="AM11" s="6">
        <f>IF(AL11=AL10,AM10,AM10+1)</f>
        <v>2</v>
      </c>
      <c r="AN11" s="6">
        <f>LARGE(T$10:T$25,$AE11)</f>
        <v>37.75</v>
      </c>
      <c r="AO11" s="6">
        <f>IF(AN11=AN10,AO10,AO10+1)</f>
        <v>2</v>
      </c>
      <c r="AP11" s="6">
        <f>LARGE(Y$10:Y$25,$AE11)</f>
        <v>10</v>
      </c>
      <c r="AQ11" s="6">
        <f>IF(AP11=AP10,AQ10,AQ10+1)</f>
        <v>2</v>
      </c>
      <c r="AR11" s="6">
        <f>LARGE(AB$10:AB$25,$AE11)</f>
        <v>49.25</v>
      </c>
      <c r="AS11" s="6">
        <f>IF(AR11=AR10,AS10,AS10+1)</f>
        <v>2</v>
      </c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IH11" s="1"/>
      <c r="II11" s="10"/>
      <c r="IJ11" s="10"/>
      <c r="IK11" s="10"/>
    </row>
    <row r="12" spans="1:245" ht="18">
      <c r="A12" s="213">
        <v>57</v>
      </c>
      <c r="B12" s="214" t="s">
        <v>299</v>
      </c>
      <c r="C12" s="215" t="s">
        <v>73</v>
      </c>
      <c r="D12" s="113">
        <v>0</v>
      </c>
      <c r="E12" s="74">
        <v>0</v>
      </c>
      <c r="F12" s="5">
        <f>D12-E12</f>
        <v>0</v>
      </c>
      <c r="G12" s="29">
        <f>VLOOKUP(F12,AF$10:AG$25,2,FALSE)</f>
        <v>3</v>
      </c>
      <c r="H12" s="113">
        <v>0</v>
      </c>
      <c r="I12" s="74">
        <v>0</v>
      </c>
      <c r="J12" s="5">
        <f>H12-I12</f>
        <v>0</v>
      </c>
      <c r="K12" s="29">
        <f>VLOOKUP(J12,AH$10:AI$25,2,FALSE)</f>
        <v>4</v>
      </c>
      <c r="L12" s="113">
        <v>0</v>
      </c>
      <c r="M12" s="74">
        <v>0</v>
      </c>
      <c r="N12" s="5">
        <f>L12-M12</f>
        <v>0</v>
      </c>
      <c r="O12" s="29">
        <f>VLOOKUP(N12,AJ$10:AK$25,2,FALSE)</f>
        <v>4</v>
      </c>
      <c r="P12" s="113">
        <v>0</v>
      </c>
      <c r="Q12" s="74">
        <v>0</v>
      </c>
      <c r="R12" s="5">
        <f>P12-Q12</f>
        <v>0</v>
      </c>
      <c r="S12" s="29">
        <f>VLOOKUP(R12,AL$10:AM$25,2,FALSE)</f>
        <v>4</v>
      </c>
      <c r="T12" s="39">
        <f>R12+N12+J12+F12</f>
        <v>0</v>
      </c>
      <c r="U12" s="29">
        <f>VLOOKUP(T12,AN$10:AO$25,2,FALSE)</f>
        <v>4</v>
      </c>
      <c r="W12" s="73">
        <v>0</v>
      </c>
      <c r="X12" s="74">
        <v>0</v>
      </c>
      <c r="Y12" s="5">
        <f>W12-X12</f>
        <v>0</v>
      </c>
      <c r="Z12" s="29">
        <f>VLOOKUP(Y12,AP$10:AQ$25,2,FALSE)</f>
        <v>4</v>
      </c>
      <c r="AA12" s="52"/>
      <c r="AB12" s="39">
        <f>T12+Y12</f>
        <v>0</v>
      </c>
      <c r="AC12" s="29">
        <f>VLOOKUP(AB12,AR$10:AS$25,2,FALSE)</f>
        <v>4</v>
      </c>
      <c r="AD12" s="52"/>
      <c r="AE12" s="6">
        <v>3</v>
      </c>
      <c r="AF12" s="6">
        <f>LARGE(F$10:F$25,$AE12)</f>
        <v>11.85</v>
      </c>
      <c r="AG12" s="6">
        <f>IF(AF12=AF11,AG11,AG11+1)</f>
        <v>2</v>
      </c>
      <c r="AH12" s="6">
        <f>LARGE(J$10:J$25,$AE12)</f>
        <v>7.2</v>
      </c>
      <c r="AI12" s="6">
        <f>IF(AH12=AH11,AI11,AI11+1)</f>
        <v>3</v>
      </c>
      <c r="AJ12" s="6">
        <f>LARGE(N$10:N$25,$AE12)</f>
        <v>6.2</v>
      </c>
      <c r="AK12" s="6">
        <f>IF(AJ12=AJ11,AK11,AK11+1)</f>
        <v>3</v>
      </c>
      <c r="AL12" s="6">
        <f>LARGE(R$10:R$25,$AE12)</f>
        <v>9.3</v>
      </c>
      <c r="AM12" s="6">
        <f>IF(AL12=AL11,AM11,AM11+1)</f>
        <v>3</v>
      </c>
      <c r="AN12" s="6">
        <f>LARGE(T$10:T$25,$AE12)</f>
        <v>36.85</v>
      </c>
      <c r="AO12" s="6">
        <f>IF(AN12=AN11,AO11,AO11+1)</f>
        <v>3</v>
      </c>
      <c r="AP12" s="6">
        <f>LARGE(Y$10:Y$25,$AE12)</f>
        <v>9</v>
      </c>
      <c r="AQ12" s="6">
        <f>IF(AP12=AP11,AQ11,AQ11+1)</f>
        <v>3</v>
      </c>
      <c r="AR12" s="6">
        <f>LARGE(AB$10:AB$25,$AE12)</f>
        <v>46.85</v>
      </c>
      <c r="AS12" s="6">
        <f>IF(AR12=AR11,AS11,AS11+1)</f>
        <v>3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IH12" s="1"/>
      <c r="II12" s="10"/>
      <c r="IJ12" s="10"/>
      <c r="IK12" s="10"/>
    </row>
    <row r="13" spans="1:245" ht="18.75" thickBot="1">
      <c r="A13" s="198">
        <v>58</v>
      </c>
      <c r="B13" s="199" t="s">
        <v>292</v>
      </c>
      <c r="C13" s="194" t="s">
        <v>60</v>
      </c>
      <c r="D13" s="106">
        <v>13.5</v>
      </c>
      <c r="E13" s="32">
        <v>1.65</v>
      </c>
      <c r="F13" s="33">
        <f>D13-E13</f>
        <v>11.85</v>
      </c>
      <c r="G13" s="34">
        <f>VLOOKUP(F13,AF$10:AG$25,2,FALSE)</f>
        <v>2</v>
      </c>
      <c r="H13" s="106">
        <v>11</v>
      </c>
      <c r="I13" s="32">
        <v>3.8</v>
      </c>
      <c r="J13" s="33">
        <f>H13-I13</f>
        <v>7.2</v>
      </c>
      <c r="K13" s="34">
        <f>VLOOKUP(J13,AH$10:AI$25,2,FALSE)</f>
        <v>3</v>
      </c>
      <c r="L13" s="106">
        <v>13</v>
      </c>
      <c r="M13" s="32">
        <v>5.05</v>
      </c>
      <c r="N13" s="33">
        <f>L13-M13</f>
        <v>7.95</v>
      </c>
      <c r="O13" s="34">
        <f>VLOOKUP(N13,AJ$10:AK$25,2,FALSE)</f>
        <v>1</v>
      </c>
      <c r="P13" s="106">
        <v>13.5</v>
      </c>
      <c r="Q13" s="32">
        <v>2.75</v>
      </c>
      <c r="R13" s="33">
        <f>P13-Q13</f>
        <v>10.75</v>
      </c>
      <c r="S13" s="34">
        <f>VLOOKUP(R13,AL$10:AM$25,2,FALSE)</f>
        <v>2</v>
      </c>
      <c r="T13" s="40">
        <f>R13+N13+J13+F13</f>
        <v>37.75</v>
      </c>
      <c r="U13" s="34">
        <f>VLOOKUP(T13,AN$10:AO$25,2,FALSE)</f>
        <v>2</v>
      </c>
      <c r="W13" s="31">
        <v>13.5</v>
      </c>
      <c r="X13" s="32">
        <v>2</v>
      </c>
      <c r="Y13" s="33">
        <f>W13-X13</f>
        <v>11.5</v>
      </c>
      <c r="Z13" s="34">
        <f>VLOOKUP(Y13,AP$10:AQ$25,2,FALSE)</f>
        <v>1</v>
      </c>
      <c r="AA13" s="52"/>
      <c r="AB13" s="40">
        <f>T13+Y13</f>
        <v>49.25</v>
      </c>
      <c r="AC13" s="34">
        <f>VLOOKUP(AB13,AR$10:AS$25,2,FALSE)</f>
        <v>2</v>
      </c>
      <c r="AD13" s="52"/>
      <c r="AE13" s="6">
        <v>4</v>
      </c>
      <c r="AF13" s="6">
        <f>LARGE(F$10:F$25,$AE13)</f>
        <v>0</v>
      </c>
      <c r="AG13" s="6">
        <f>IF(AF13=AF12,AG12,AG12+1)</f>
        <v>3</v>
      </c>
      <c r="AH13" s="6">
        <f>LARGE(J$10:J$25,$AE13)</f>
        <v>0</v>
      </c>
      <c r="AI13" s="6">
        <f>IF(AH13=AH12,AI12,AI12+1)</f>
        <v>4</v>
      </c>
      <c r="AJ13" s="6">
        <f>LARGE(N$10:N$25,$AE13)</f>
        <v>0</v>
      </c>
      <c r="AK13" s="6">
        <f>IF(AJ13=AJ12,AK12,AK12+1)</f>
        <v>4</v>
      </c>
      <c r="AL13" s="6">
        <f>LARGE(R$10:R$25,$AE13)</f>
        <v>0</v>
      </c>
      <c r="AM13" s="6">
        <f>IF(AL13=AL12,AM12,AM12+1)</f>
        <v>4</v>
      </c>
      <c r="AN13" s="6">
        <f>LARGE(T$10:T$25,$AE13)</f>
        <v>0</v>
      </c>
      <c r="AO13" s="6">
        <f>IF(AN13=AN12,AO12,AO12+1)</f>
        <v>4</v>
      </c>
      <c r="AP13" s="6">
        <f>LARGE(Y$10:Y$25,$AE13)</f>
        <v>0</v>
      </c>
      <c r="AQ13" s="6">
        <f>IF(AP13=AP12,AQ12,AQ12+1)</f>
        <v>4</v>
      </c>
      <c r="AR13" s="6">
        <f>LARGE(AB$10:AB$25,$AE13)</f>
        <v>0</v>
      </c>
      <c r="AS13" s="6">
        <f>IF(AR13=AR12,AS12,AS12+1)</f>
        <v>4</v>
      </c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IH13" s="1"/>
      <c r="II13" s="10"/>
      <c r="IJ13" s="10"/>
      <c r="IK13" s="10"/>
    </row>
  </sheetData>
  <sheetProtection/>
  <mergeCells count="6">
    <mergeCell ref="T8:U8"/>
    <mergeCell ref="AB8:AC8"/>
    <mergeCell ref="F8:G8"/>
    <mergeCell ref="J8:K8"/>
    <mergeCell ref="N8:O8"/>
    <mergeCell ref="R8:S8"/>
  </mergeCells>
  <conditionalFormatting sqref="F9:G13 J9:K13 N9:O13 R9:U13 Y9:Z13 AB9:AC1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480314960629921" right="0.7480314960629921" top="0.8661417322834646" bottom="0.2755905511811024" header="0.1968503937007874" footer="0.2362204724409449"/>
  <pageSetup fitToHeight="1" fitToWidth="1" horizontalDpi="300" verticalDpi="300" orientation="landscape" paperSize="9" scale="39" r:id="rId1"/>
  <headerFooter alignWithMargins="0">
    <oddHeader>&amp;C&amp;20NWGA GRADES FINALS 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zoomScale="75" zoomScaleNormal="75" zoomScalePageLayoutView="0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9.140625" defaultRowHeight="12.75"/>
  <cols>
    <col min="1" max="1" width="6.8515625" style="7" customWidth="1"/>
    <col min="2" max="2" width="35.7109375" style="7" customWidth="1"/>
    <col min="3" max="3" width="27.28125" style="9" customWidth="1"/>
    <col min="4" max="4" width="11.8515625" style="9" bestFit="1" customWidth="1"/>
    <col min="5" max="5" width="11.8515625" style="9" customWidth="1"/>
    <col min="6" max="6" width="10.00390625" style="9" bestFit="1" customWidth="1"/>
    <col min="7" max="7" width="6.421875" style="7" customWidth="1"/>
    <col min="8" max="8" width="11.8515625" style="7" bestFit="1" customWidth="1"/>
    <col min="9" max="9" width="11.7109375" style="9" bestFit="1" customWidth="1"/>
    <col min="10" max="10" width="10.00390625" style="9" bestFit="1" customWidth="1"/>
    <col min="11" max="11" width="6.421875" style="9" bestFit="1" customWidth="1"/>
    <col min="12" max="12" width="11.8515625" style="7" bestFit="1" customWidth="1"/>
    <col min="13" max="13" width="11.7109375" style="7" bestFit="1" customWidth="1"/>
    <col min="14" max="14" width="10.00390625" style="9" bestFit="1" customWidth="1"/>
    <col min="15" max="15" width="6.421875" style="9" bestFit="1" customWidth="1"/>
    <col min="16" max="16" width="11.8515625" style="9" bestFit="1" customWidth="1"/>
    <col min="17" max="17" width="11.7109375" style="7" bestFit="1" customWidth="1"/>
    <col min="18" max="18" width="10.00390625" style="7" bestFit="1" customWidth="1"/>
    <col min="19" max="19" width="6.421875" style="9" bestFit="1" customWidth="1"/>
    <col min="20" max="20" width="12.28125" style="9" customWidth="1"/>
    <col min="21" max="21" width="11.7109375" style="7" bestFit="1" customWidth="1"/>
    <col min="22" max="22" width="10.00390625" style="7" bestFit="1" customWidth="1"/>
    <col min="23" max="23" width="6.421875" style="9" bestFit="1" customWidth="1"/>
    <col min="24" max="24" width="10.00390625" style="9" bestFit="1" customWidth="1"/>
    <col min="25" max="25" width="6.421875" style="9" bestFit="1" customWidth="1"/>
    <col min="26" max="26" width="39.28125" style="7" customWidth="1"/>
    <col min="27" max="27" width="10.7109375" style="7" hidden="1" customWidth="1"/>
    <col min="28" max="28" width="11.8515625" style="7" hidden="1" customWidth="1"/>
    <col min="29" max="29" width="11.140625" style="7" hidden="1" customWidth="1"/>
    <col min="30" max="30" width="9.140625" style="0" hidden="1" customWidth="1"/>
    <col min="31" max="34" width="9.140625" style="7" hidden="1" customWidth="1"/>
    <col min="35" max="35" width="9.140625" style="54" hidden="1" customWidth="1"/>
    <col min="36" max="37" width="9.140625" style="60" hidden="1" customWidth="1"/>
    <col min="38" max="39" width="9.140625" style="7" hidden="1" customWidth="1"/>
    <col min="40" max="41" width="0" style="7" hidden="1" customWidth="1"/>
    <col min="42" max="42" width="9.140625" style="7" customWidth="1"/>
    <col min="43" max="78" width="10.7109375" style="7" customWidth="1"/>
    <col min="79" max="252" width="9.140625" style="7" customWidth="1"/>
    <col min="253" max="16384" width="9.140625" style="10" customWidth="1"/>
  </cols>
  <sheetData>
    <row r="1" spans="30:37" ht="12.75">
      <c r="AD1" s="7"/>
      <c r="AJ1" s="52"/>
      <c r="AK1" s="52"/>
    </row>
    <row r="2" spans="1:37" ht="33.75">
      <c r="A2" s="184" t="s">
        <v>89</v>
      </c>
      <c r="D2" s="185"/>
      <c r="E2" s="52"/>
      <c r="F2" s="52"/>
      <c r="G2" s="184" t="s">
        <v>93</v>
      </c>
      <c r="H2" s="186"/>
      <c r="AD2" s="7"/>
      <c r="AJ2" s="52"/>
      <c r="AK2" s="52"/>
    </row>
    <row r="3" spans="30:37" ht="13.5" thickBot="1">
      <c r="AD3" s="7"/>
      <c r="AJ3" s="52"/>
      <c r="AK3" s="52"/>
    </row>
    <row r="4" spans="1:249" s="20" customFormat="1" ht="32.25" customHeight="1" thickBot="1">
      <c r="A4" s="109" t="s">
        <v>10</v>
      </c>
      <c r="B4" s="110" t="s">
        <v>9</v>
      </c>
      <c r="C4" s="111" t="s">
        <v>6</v>
      </c>
      <c r="D4" s="26" t="s">
        <v>0</v>
      </c>
      <c r="E4" s="26"/>
      <c r="F4" s="221"/>
      <c r="G4" s="222"/>
      <c r="H4" s="25" t="s">
        <v>1</v>
      </c>
      <c r="I4" s="26"/>
      <c r="J4" s="221"/>
      <c r="K4" s="222"/>
      <c r="L4" s="25" t="s">
        <v>2</v>
      </c>
      <c r="M4" s="26"/>
      <c r="N4" s="221"/>
      <c r="O4" s="222"/>
      <c r="P4" s="25" t="s">
        <v>3</v>
      </c>
      <c r="Q4" s="26"/>
      <c r="R4" s="221"/>
      <c r="S4" s="222"/>
      <c r="T4" s="42" t="s">
        <v>26</v>
      </c>
      <c r="U4" s="26"/>
      <c r="V4" s="221"/>
      <c r="W4" s="222"/>
      <c r="X4" s="223" t="s">
        <v>4</v>
      </c>
      <c r="Y4" s="224"/>
      <c r="AA4" s="21"/>
      <c r="AB4" s="21" t="s">
        <v>0</v>
      </c>
      <c r="AC4" s="21"/>
      <c r="AD4" s="22" t="s">
        <v>1</v>
      </c>
      <c r="AE4" s="22"/>
      <c r="AF4" s="21" t="s">
        <v>2</v>
      </c>
      <c r="AG4" s="21"/>
      <c r="AH4" s="22" t="s">
        <v>3</v>
      </c>
      <c r="AI4" s="55"/>
      <c r="AJ4" s="56" t="s">
        <v>18</v>
      </c>
      <c r="AK4" s="56"/>
      <c r="AL4" s="22" t="s">
        <v>4</v>
      </c>
      <c r="AM4" s="22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IO4" s="24"/>
    </row>
    <row r="5" spans="1:249" s="17" customFormat="1" ht="18">
      <c r="A5" s="35" t="s">
        <v>7</v>
      </c>
      <c r="B5" s="36"/>
      <c r="C5" s="37"/>
      <c r="D5" s="103" t="s">
        <v>83</v>
      </c>
      <c r="E5" s="16" t="s">
        <v>84</v>
      </c>
      <c r="F5" s="4" t="s">
        <v>5</v>
      </c>
      <c r="G5" s="27" t="s">
        <v>20</v>
      </c>
      <c r="H5" s="103" t="s">
        <v>83</v>
      </c>
      <c r="I5" s="16" t="s">
        <v>84</v>
      </c>
      <c r="J5" s="4" t="s">
        <v>5</v>
      </c>
      <c r="K5" s="27" t="s">
        <v>20</v>
      </c>
      <c r="L5" s="103" t="s">
        <v>83</v>
      </c>
      <c r="M5" s="16" t="s">
        <v>84</v>
      </c>
      <c r="N5" s="4" t="s">
        <v>5</v>
      </c>
      <c r="O5" s="27" t="s">
        <v>20</v>
      </c>
      <c r="P5" s="103" t="s">
        <v>83</v>
      </c>
      <c r="Q5" s="16" t="s">
        <v>84</v>
      </c>
      <c r="R5" s="4" t="s">
        <v>5</v>
      </c>
      <c r="S5" s="27" t="s">
        <v>20</v>
      </c>
      <c r="T5" s="103" t="s">
        <v>83</v>
      </c>
      <c r="U5" s="16" t="s">
        <v>84</v>
      </c>
      <c r="V5" s="4" t="s">
        <v>5</v>
      </c>
      <c r="W5" s="27" t="s">
        <v>20</v>
      </c>
      <c r="X5" s="38" t="s">
        <v>5</v>
      </c>
      <c r="Y5" s="27" t="s">
        <v>20</v>
      </c>
      <c r="AA5" s="18"/>
      <c r="AB5" s="18"/>
      <c r="AC5" s="18"/>
      <c r="AD5" s="18"/>
      <c r="AE5" s="18"/>
      <c r="AF5" s="18"/>
      <c r="AG5" s="18"/>
      <c r="AH5" s="18"/>
      <c r="AI5" s="57"/>
      <c r="AJ5" s="58"/>
      <c r="AK5" s="58"/>
      <c r="AL5" s="18"/>
      <c r="AM5" s="18"/>
      <c r="IO5" s="19"/>
    </row>
    <row r="6" spans="1:252" ht="18">
      <c r="A6" s="190">
        <v>76</v>
      </c>
      <c r="B6" s="188" t="s">
        <v>180</v>
      </c>
      <c r="C6" s="191" t="s">
        <v>65</v>
      </c>
      <c r="D6" s="104">
        <v>13.5</v>
      </c>
      <c r="E6" s="14">
        <v>1.633</v>
      </c>
      <c r="F6" s="5">
        <f aca="true" t="shared" si="0" ref="F6:F16">D6-E6</f>
        <v>11.867</v>
      </c>
      <c r="G6" s="29">
        <f aca="true" t="shared" si="1" ref="G6:G16">VLOOKUP(F6,AB$6:AC$16,2,FALSE)</f>
        <v>7</v>
      </c>
      <c r="H6" s="104">
        <v>13.5</v>
      </c>
      <c r="I6" s="14">
        <v>1.5</v>
      </c>
      <c r="J6" s="5">
        <f aca="true" t="shared" si="2" ref="J6:J16">H6-I6</f>
        <v>12</v>
      </c>
      <c r="K6" s="29">
        <f aca="true" t="shared" si="3" ref="K6:K16">VLOOKUP(J6,AD$6:AE$16,2,FALSE)</f>
        <v>7</v>
      </c>
      <c r="L6" s="104">
        <v>13</v>
      </c>
      <c r="M6" s="14">
        <v>2.95</v>
      </c>
      <c r="N6" s="5">
        <f aca="true" t="shared" si="4" ref="N6:N16">L6-M6</f>
        <v>10.05</v>
      </c>
      <c r="O6" s="29">
        <f aca="true" t="shared" si="5" ref="O6:O16">VLOOKUP(N6,AF$6:AG$16,2,FALSE)</f>
        <v>9</v>
      </c>
      <c r="P6" s="104">
        <v>13.5</v>
      </c>
      <c r="Q6" s="14">
        <v>2.95</v>
      </c>
      <c r="R6" s="5">
        <f aca="true" t="shared" si="6" ref="R6:R16">P6-Q6</f>
        <v>10.55</v>
      </c>
      <c r="S6" s="29">
        <f aca="true" t="shared" si="7" ref="S6:S16">VLOOKUP(R6,AH$6:AI$16,2,FALSE)</f>
        <v>9</v>
      </c>
      <c r="T6" s="104">
        <v>13.5</v>
      </c>
      <c r="U6" s="14">
        <v>2.166</v>
      </c>
      <c r="V6" s="5">
        <f aca="true" t="shared" si="8" ref="V6:V16">T6-U6</f>
        <v>11.334</v>
      </c>
      <c r="W6" s="29">
        <f aca="true" t="shared" si="9" ref="W6:W16">VLOOKUP(V6,AJ$6:AK$16,2,FALSE)</f>
        <v>9</v>
      </c>
      <c r="X6" s="39">
        <f aca="true" t="shared" si="10" ref="X6:X16">R6+N6+J6+F6+V6</f>
        <v>55.801</v>
      </c>
      <c r="Y6" s="29">
        <f aca="true" t="shared" si="11" ref="Y6:Y16">VLOOKUP(X6,AL$6:AM$16,2,FALSE)</f>
        <v>9</v>
      </c>
      <c r="AA6" s="6">
        <v>1</v>
      </c>
      <c r="AB6" s="6">
        <f>LARGE(F$6:F$16,$AA6)</f>
        <v>12.6</v>
      </c>
      <c r="AC6" s="6">
        <f>IF(AB6=AB5,AC5,AC5+1)</f>
        <v>1</v>
      </c>
      <c r="AD6" s="6">
        <f>LARGE(J$6:J$16,$AA6)</f>
        <v>12.6</v>
      </c>
      <c r="AE6" s="6">
        <f>IF(AD6=AD5,AE5,AE5+1)</f>
        <v>1</v>
      </c>
      <c r="AF6" s="6">
        <f>LARGE(N$6:N$16,$AA6)</f>
        <v>12.3</v>
      </c>
      <c r="AG6" s="6">
        <f>IF(AF6=AF5,AG5,AG5+1)</f>
        <v>1</v>
      </c>
      <c r="AH6" s="6">
        <f>LARGE(R$6:R$16,$AA6)</f>
        <v>12.15</v>
      </c>
      <c r="AI6" s="59">
        <f>IF(AH6=AH5,AI5,AI5+1)</f>
        <v>1</v>
      </c>
      <c r="AJ6" s="59">
        <f>LARGE(V$6:V$16,$AA6)</f>
        <v>12.2</v>
      </c>
      <c r="AK6" s="59">
        <f>IF(AJ6=AJ5,AK5,AK5+1)</f>
        <v>1</v>
      </c>
      <c r="AL6" s="6">
        <f>LARGE(X$6:X$16,$AA6)</f>
        <v>61.467</v>
      </c>
      <c r="AM6" s="6">
        <f>IF(AL6=AL5,AM5,AM5+1)</f>
        <v>1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IO6" s="1"/>
      <c r="IP6" s="10"/>
      <c r="IQ6" s="10"/>
      <c r="IR6" s="10"/>
    </row>
    <row r="7" spans="1:252" ht="18">
      <c r="A7" s="190">
        <v>77</v>
      </c>
      <c r="B7" s="188" t="s">
        <v>181</v>
      </c>
      <c r="C7" s="191" t="s">
        <v>57</v>
      </c>
      <c r="D7" s="105">
        <v>13.5</v>
      </c>
      <c r="E7" s="15">
        <v>1.633</v>
      </c>
      <c r="F7" s="5">
        <f t="shared" si="0"/>
        <v>11.867</v>
      </c>
      <c r="G7" s="29">
        <f t="shared" si="1"/>
        <v>7</v>
      </c>
      <c r="H7" s="105">
        <v>13.5</v>
      </c>
      <c r="I7" s="15">
        <v>1</v>
      </c>
      <c r="J7" s="5">
        <f t="shared" si="2"/>
        <v>12.5</v>
      </c>
      <c r="K7" s="29">
        <f t="shared" si="3"/>
        <v>2</v>
      </c>
      <c r="L7" s="105">
        <v>13.5</v>
      </c>
      <c r="M7" s="15">
        <v>1.7</v>
      </c>
      <c r="N7" s="5">
        <f t="shared" si="4"/>
        <v>11.8</v>
      </c>
      <c r="O7" s="29">
        <f t="shared" si="5"/>
        <v>2</v>
      </c>
      <c r="P7" s="105">
        <v>13.5</v>
      </c>
      <c r="Q7" s="15">
        <v>2.75</v>
      </c>
      <c r="R7" s="5">
        <f t="shared" si="6"/>
        <v>10.75</v>
      </c>
      <c r="S7" s="29">
        <f t="shared" si="7"/>
        <v>8</v>
      </c>
      <c r="T7" s="105">
        <v>13.5</v>
      </c>
      <c r="U7" s="15">
        <v>1.833</v>
      </c>
      <c r="V7" s="5">
        <f t="shared" si="8"/>
        <v>11.667</v>
      </c>
      <c r="W7" s="29">
        <f t="shared" si="9"/>
        <v>5</v>
      </c>
      <c r="X7" s="39">
        <f t="shared" si="10"/>
        <v>58.584</v>
      </c>
      <c r="Y7" s="29">
        <f t="shared" si="11"/>
        <v>4</v>
      </c>
      <c r="AA7" s="6">
        <v>2</v>
      </c>
      <c r="AB7" s="6">
        <f aca="true" t="shared" si="12" ref="AB7:AB16">LARGE(F$6:F$16,$AA7)</f>
        <v>12.534</v>
      </c>
      <c r="AC7" s="6">
        <f aca="true" t="shared" si="13" ref="AC7:AC16">IF(AB7=AB6,AC6,AC6+1)</f>
        <v>2</v>
      </c>
      <c r="AD7" s="6">
        <f aca="true" t="shared" si="14" ref="AD7:AD16">LARGE(J$6:J$16,$AA7)</f>
        <v>12.5</v>
      </c>
      <c r="AE7" s="6">
        <f aca="true" t="shared" si="15" ref="AE7:AE16">IF(AD7=AD6,AE6,AE6+1)</f>
        <v>2</v>
      </c>
      <c r="AF7" s="6">
        <f aca="true" t="shared" si="16" ref="AF7:AF16">LARGE(N$6:N$16,$AA7)</f>
        <v>11.8</v>
      </c>
      <c r="AG7" s="6">
        <f aca="true" t="shared" si="17" ref="AG7:AG16">IF(AF7=AF6,AG6,AG6+1)</f>
        <v>2</v>
      </c>
      <c r="AH7" s="6">
        <f aca="true" t="shared" si="18" ref="AH7:AH16">LARGE(R$6:R$16,$AA7)</f>
        <v>12</v>
      </c>
      <c r="AI7" s="59">
        <f aca="true" t="shared" si="19" ref="AI7:AI16">IF(AH7=AH6,AI6,AI6+1)</f>
        <v>2</v>
      </c>
      <c r="AJ7" s="59">
        <f aca="true" t="shared" si="20" ref="AJ7:AJ16">LARGE(V$6:V$16,$AA7)</f>
        <v>11.967</v>
      </c>
      <c r="AK7" s="59">
        <f aca="true" t="shared" si="21" ref="AK7:AK16">IF(AJ7=AJ6,AK6,AK6+1)</f>
        <v>2</v>
      </c>
      <c r="AL7" s="6">
        <f aca="true" t="shared" si="22" ref="AL7:AL16">LARGE(X$6:X$16,$AA7)</f>
        <v>60.001</v>
      </c>
      <c r="AM7" s="6">
        <f aca="true" t="shared" si="23" ref="AM7:AM16">IF(AL7=AL6,AM6,AM6+1)</f>
        <v>2</v>
      </c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IO7" s="1"/>
      <c r="IP7" s="10"/>
      <c r="IQ7" s="10"/>
      <c r="IR7" s="10"/>
    </row>
    <row r="8" spans="1:252" ht="18">
      <c r="A8" s="190">
        <v>78</v>
      </c>
      <c r="B8" s="188" t="s">
        <v>182</v>
      </c>
      <c r="C8" s="191" t="s">
        <v>183</v>
      </c>
      <c r="D8" s="105">
        <v>13.5</v>
      </c>
      <c r="E8" s="15">
        <v>1.766</v>
      </c>
      <c r="F8" s="5">
        <f t="shared" si="0"/>
        <v>11.734</v>
      </c>
      <c r="G8" s="29">
        <f t="shared" si="1"/>
        <v>8</v>
      </c>
      <c r="H8" s="105">
        <v>13.5</v>
      </c>
      <c r="I8" s="15">
        <v>1.9</v>
      </c>
      <c r="J8" s="5">
        <f t="shared" si="2"/>
        <v>11.6</v>
      </c>
      <c r="K8" s="29">
        <f t="shared" si="3"/>
        <v>10</v>
      </c>
      <c r="L8" s="105">
        <v>13</v>
      </c>
      <c r="M8" s="15">
        <v>3.3</v>
      </c>
      <c r="N8" s="5">
        <f t="shared" si="4"/>
        <v>9.7</v>
      </c>
      <c r="O8" s="29">
        <f t="shared" si="5"/>
        <v>10</v>
      </c>
      <c r="P8" s="105">
        <v>13.5</v>
      </c>
      <c r="Q8" s="15">
        <v>3.4</v>
      </c>
      <c r="R8" s="5">
        <f t="shared" si="6"/>
        <v>10.1</v>
      </c>
      <c r="S8" s="29">
        <f t="shared" si="7"/>
        <v>11</v>
      </c>
      <c r="T8" s="105">
        <v>12</v>
      </c>
      <c r="U8" s="15">
        <v>2.1</v>
      </c>
      <c r="V8" s="5">
        <f t="shared" si="8"/>
        <v>9.9</v>
      </c>
      <c r="W8" s="29">
        <f t="shared" si="9"/>
        <v>10</v>
      </c>
      <c r="X8" s="39">
        <f t="shared" si="10"/>
        <v>53.034</v>
      </c>
      <c r="Y8" s="29">
        <f t="shared" si="11"/>
        <v>11</v>
      </c>
      <c r="AA8" s="6">
        <v>3</v>
      </c>
      <c r="AB8" s="6">
        <f t="shared" si="12"/>
        <v>12.334</v>
      </c>
      <c r="AC8" s="6">
        <f t="shared" si="13"/>
        <v>3</v>
      </c>
      <c r="AD8" s="6">
        <f t="shared" si="14"/>
        <v>12.4</v>
      </c>
      <c r="AE8" s="6">
        <f t="shared" si="15"/>
        <v>3</v>
      </c>
      <c r="AF8" s="6">
        <f t="shared" si="16"/>
        <v>11.5</v>
      </c>
      <c r="AG8" s="6">
        <f t="shared" si="17"/>
        <v>3</v>
      </c>
      <c r="AH8" s="6">
        <f t="shared" si="18"/>
        <v>11.45</v>
      </c>
      <c r="AI8" s="59">
        <f t="shared" si="19"/>
        <v>3</v>
      </c>
      <c r="AJ8" s="59">
        <f t="shared" si="20"/>
        <v>11.834</v>
      </c>
      <c r="AK8" s="59">
        <f t="shared" si="21"/>
        <v>3</v>
      </c>
      <c r="AL8" s="6">
        <f t="shared" si="22"/>
        <v>59.318</v>
      </c>
      <c r="AM8" s="6">
        <f t="shared" si="23"/>
        <v>3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IO8" s="1"/>
      <c r="IP8" s="10"/>
      <c r="IQ8" s="10"/>
      <c r="IR8" s="10"/>
    </row>
    <row r="9" spans="1:252" ht="18">
      <c r="A9" s="190">
        <v>79</v>
      </c>
      <c r="B9" s="188" t="s">
        <v>184</v>
      </c>
      <c r="C9" s="191" t="s">
        <v>64</v>
      </c>
      <c r="D9" s="105">
        <v>13.5</v>
      </c>
      <c r="E9" s="15">
        <v>0.966</v>
      </c>
      <c r="F9" s="5">
        <f t="shared" si="0"/>
        <v>12.534</v>
      </c>
      <c r="G9" s="29">
        <f t="shared" si="1"/>
        <v>2</v>
      </c>
      <c r="H9" s="105">
        <v>13.5</v>
      </c>
      <c r="I9" s="15">
        <v>1.1</v>
      </c>
      <c r="J9" s="5">
        <f t="shared" si="2"/>
        <v>12.4</v>
      </c>
      <c r="K9" s="29">
        <f t="shared" si="3"/>
        <v>3</v>
      </c>
      <c r="L9" s="105">
        <v>13</v>
      </c>
      <c r="M9" s="15">
        <v>1.55</v>
      </c>
      <c r="N9" s="5">
        <f t="shared" si="4"/>
        <v>11.45</v>
      </c>
      <c r="O9" s="29">
        <f t="shared" si="5"/>
        <v>4</v>
      </c>
      <c r="P9" s="105">
        <v>13.5</v>
      </c>
      <c r="Q9" s="15">
        <v>1.35</v>
      </c>
      <c r="R9" s="5">
        <f t="shared" si="6"/>
        <v>12.15</v>
      </c>
      <c r="S9" s="29">
        <f t="shared" si="7"/>
        <v>1</v>
      </c>
      <c r="T9" s="105">
        <v>13</v>
      </c>
      <c r="U9" s="15">
        <v>1.533</v>
      </c>
      <c r="V9" s="5">
        <f t="shared" si="8"/>
        <v>11.467</v>
      </c>
      <c r="W9" s="29">
        <f t="shared" si="9"/>
        <v>8</v>
      </c>
      <c r="X9" s="39">
        <f t="shared" si="10"/>
        <v>60.001</v>
      </c>
      <c r="Y9" s="29">
        <f t="shared" si="11"/>
        <v>2</v>
      </c>
      <c r="AA9" s="6">
        <v>4</v>
      </c>
      <c r="AB9" s="6">
        <f t="shared" si="12"/>
        <v>12.334</v>
      </c>
      <c r="AC9" s="6">
        <f t="shared" si="13"/>
        <v>3</v>
      </c>
      <c r="AD9" s="6">
        <f t="shared" si="14"/>
        <v>12.3</v>
      </c>
      <c r="AE9" s="6">
        <f t="shared" si="15"/>
        <v>4</v>
      </c>
      <c r="AF9" s="6">
        <f t="shared" si="16"/>
        <v>11.45</v>
      </c>
      <c r="AG9" s="6">
        <f t="shared" si="17"/>
        <v>4</v>
      </c>
      <c r="AH9" s="6">
        <f t="shared" si="18"/>
        <v>11.4</v>
      </c>
      <c r="AI9" s="59">
        <f t="shared" si="19"/>
        <v>4</v>
      </c>
      <c r="AJ9" s="59">
        <f t="shared" si="20"/>
        <v>11.734</v>
      </c>
      <c r="AK9" s="59">
        <f t="shared" si="21"/>
        <v>4</v>
      </c>
      <c r="AL9" s="6">
        <f t="shared" si="22"/>
        <v>58.584</v>
      </c>
      <c r="AM9" s="6">
        <f t="shared" si="23"/>
        <v>4</v>
      </c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IO9" s="1"/>
      <c r="IP9" s="10"/>
      <c r="IQ9" s="10"/>
      <c r="IR9" s="10"/>
    </row>
    <row r="10" spans="1:252" ht="18">
      <c r="A10" s="190">
        <v>80</v>
      </c>
      <c r="B10" s="188" t="s">
        <v>185</v>
      </c>
      <c r="C10" s="191" t="s">
        <v>108</v>
      </c>
      <c r="D10" s="105">
        <v>13.5</v>
      </c>
      <c r="E10" s="15">
        <v>1.166</v>
      </c>
      <c r="F10" s="5">
        <f t="shared" si="0"/>
        <v>12.334</v>
      </c>
      <c r="G10" s="29">
        <f t="shared" si="1"/>
        <v>3</v>
      </c>
      <c r="H10" s="105">
        <v>13.5</v>
      </c>
      <c r="I10" s="15">
        <v>1.3</v>
      </c>
      <c r="J10" s="5">
        <f t="shared" si="2"/>
        <v>12.2</v>
      </c>
      <c r="K10" s="29">
        <f t="shared" si="3"/>
        <v>5</v>
      </c>
      <c r="L10" s="105">
        <v>13.5</v>
      </c>
      <c r="M10" s="15">
        <v>2</v>
      </c>
      <c r="N10" s="5">
        <f t="shared" si="4"/>
        <v>11.5</v>
      </c>
      <c r="O10" s="29">
        <f t="shared" si="5"/>
        <v>3</v>
      </c>
      <c r="P10" s="105">
        <v>13.5</v>
      </c>
      <c r="Q10" s="15">
        <v>2.05</v>
      </c>
      <c r="R10" s="5">
        <f t="shared" si="6"/>
        <v>11.45</v>
      </c>
      <c r="S10" s="29">
        <f t="shared" si="7"/>
        <v>3</v>
      </c>
      <c r="T10" s="105">
        <v>13.5</v>
      </c>
      <c r="U10" s="15">
        <v>1.666</v>
      </c>
      <c r="V10" s="5">
        <f t="shared" si="8"/>
        <v>11.834</v>
      </c>
      <c r="W10" s="29">
        <f t="shared" si="9"/>
        <v>3</v>
      </c>
      <c r="X10" s="39">
        <f t="shared" si="10"/>
        <v>59.318</v>
      </c>
      <c r="Y10" s="29">
        <f t="shared" si="11"/>
        <v>3</v>
      </c>
      <c r="AA10" s="6">
        <v>5</v>
      </c>
      <c r="AB10" s="6">
        <f t="shared" si="12"/>
        <v>12.167</v>
      </c>
      <c r="AC10" s="6">
        <f t="shared" si="13"/>
        <v>4</v>
      </c>
      <c r="AD10" s="6">
        <f t="shared" si="14"/>
        <v>12.2</v>
      </c>
      <c r="AE10" s="6">
        <f t="shared" si="15"/>
        <v>5</v>
      </c>
      <c r="AF10" s="6">
        <f t="shared" si="16"/>
        <v>11.3</v>
      </c>
      <c r="AG10" s="6">
        <f t="shared" si="17"/>
        <v>5</v>
      </c>
      <c r="AH10" s="6">
        <f t="shared" si="18"/>
        <v>11.35</v>
      </c>
      <c r="AI10" s="59">
        <f t="shared" si="19"/>
        <v>5</v>
      </c>
      <c r="AJ10" s="59">
        <f t="shared" si="20"/>
        <v>11.667</v>
      </c>
      <c r="AK10" s="59">
        <f t="shared" si="21"/>
        <v>5</v>
      </c>
      <c r="AL10" s="6">
        <f t="shared" si="22"/>
        <v>58.417</v>
      </c>
      <c r="AM10" s="6">
        <f t="shared" si="23"/>
        <v>5</v>
      </c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IO10" s="1"/>
      <c r="IP10" s="10"/>
      <c r="IQ10" s="10"/>
      <c r="IR10" s="10"/>
    </row>
    <row r="11" spans="1:252" ht="18">
      <c r="A11" s="190">
        <v>81</v>
      </c>
      <c r="B11" s="188" t="s">
        <v>186</v>
      </c>
      <c r="C11" s="191" t="s">
        <v>187</v>
      </c>
      <c r="D11" s="113">
        <v>13.5</v>
      </c>
      <c r="E11" s="74">
        <v>1.5</v>
      </c>
      <c r="F11" s="75">
        <f t="shared" si="0"/>
        <v>12</v>
      </c>
      <c r="G11" s="76">
        <f t="shared" si="1"/>
        <v>6</v>
      </c>
      <c r="H11" s="113">
        <v>13.5</v>
      </c>
      <c r="I11" s="74">
        <v>1.8</v>
      </c>
      <c r="J11" s="5">
        <f>H11-I11</f>
        <v>11.7</v>
      </c>
      <c r="K11" s="29">
        <f t="shared" si="3"/>
        <v>9</v>
      </c>
      <c r="L11" s="113">
        <v>13.5</v>
      </c>
      <c r="M11" s="74">
        <v>2.2</v>
      </c>
      <c r="N11" s="5">
        <f>L11-M11</f>
        <v>11.3</v>
      </c>
      <c r="O11" s="29">
        <f t="shared" si="5"/>
        <v>5</v>
      </c>
      <c r="P11" s="113">
        <v>13.5</v>
      </c>
      <c r="Q11" s="74">
        <v>2.1</v>
      </c>
      <c r="R11" s="5">
        <f>P11-Q11</f>
        <v>11.4</v>
      </c>
      <c r="S11" s="29">
        <f t="shared" si="7"/>
        <v>4</v>
      </c>
      <c r="T11" s="113">
        <v>13.5</v>
      </c>
      <c r="U11" s="74">
        <v>2.033</v>
      </c>
      <c r="V11" s="5">
        <f>T11-U11</f>
        <v>11.467</v>
      </c>
      <c r="W11" s="29">
        <f t="shared" si="9"/>
        <v>8</v>
      </c>
      <c r="X11" s="39">
        <f>R11+N11+J11+F11+V11</f>
        <v>57.867000000000004</v>
      </c>
      <c r="Y11" s="29">
        <f t="shared" si="11"/>
        <v>8</v>
      </c>
      <c r="AA11" s="6">
        <v>6</v>
      </c>
      <c r="AB11" s="6">
        <f t="shared" si="12"/>
        <v>12.067</v>
      </c>
      <c r="AC11" s="6">
        <f t="shared" si="13"/>
        <v>5</v>
      </c>
      <c r="AD11" s="6">
        <f t="shared" si="14"/>
        <v>12.15</v>
      </c>
      <c r="AE11" s="6">
        <f t="shared" si="15"/>
        <v>6</v>
      </c>
      <c r="AF11" s="6">
        <f t="shared" si="16"/>
        <v>11</v>
      </c>
      <c r="AG11" s="6">
        <f t="shared" si="17"/>
        <v>6</v>
      </c>
      <c r="AH11" s="6">
        <f t="shared" si="18"/>
        <v>11.2</v>
      </c>
      <c r="AI11" s="59">
        <f t="shared" si="19"/>
        <v>6</v>
      </c>
      <c r="AJ11" s="59">
        <f t="shared" si="20"/>
        <v>11.567</v>
      </c>
      <c r="AK11" s="59">
        <f t="shared" si="21"/>
        <v>6</v>
      </c>
      <c r="AL11" s="6">
        <f t="shared" si="22"/>
        <v>57.934</v>
      </c>
      <c r="AM11" s="6">
        <f t="shared" si="23"/>
        <v>6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IO11" s="1"/>
      <c r="IP11" s="10"/>
      <c r="IQ11" s="10"/>
      <c r="IR11" s="10"/>
    </row>
    <row r="12" spans="1:252" ht="18">
      <c r="A12" s="190">
        <v>82</v>
      </c>
      <c r="B12" s="188" t="s">
        <v>188</v>
      </c>
      <c r="C12" s="191" t="s">
        <v>189</v>
      </c>
      <c r="D12" s="113">
        <v>13.5</v>
      </c>
      <c r="E12" s="74">
        <v>1.433</v>
      </c>
      <c r="F12" s="75">
        <f t="shared" si="0"/>
        <v>12.067</v>
      </c>
      <c r="G12" s="76">
        <f t="shared" si="1"/>
        <v>5</v>
      </c>
      <c r="H12" s="113">
        <v>13.5</v>
      </c>
      <c r="I12" s="74">
        <v>1.2</v>
      </c>
      <c r="J12" s="75">
        <f>H12-I12</f>
        <v>12.3</v>
      </c>
      <c r="K12" s="76">
        <f t="shared" si="3"/>
        <v>4</v>
      </c>
      <c r="L12" s="113">
        <v>13</v>
      </c>
      <c r="M12" s="74">
        <v>2</v>
      </c>
      <c r="N12" s="75">
        <f>L12-M12</f>
        <v>11</v>
      </c>
      <c r="O12" s="76">
        <f t="shared" si="5"/>
        <v>6</v>
      </c>
      <c r="P12" s="113">
        <v>13.5</v>
      </c>
      <c r="Q12" s="74">
        <v>2.65</v>
      </c>
      <c r="R12" s="75">
        <f>P12-Q12</f>
        <v>10.85</v>
      </c>
      <c r="S12" s="76">
        <f t="shared" si="7"/>
        <v>7</v>
      </c>
      <c r="T12" s="113">
        <v>13.5</v>
      </c>
      <c r="U12" s="74">
        <v>1.3</v>
      </c>
      <c r="V12" s="75">
        <f>T12-U12</f>
        <v>12.2</v>
      </c>
      <c r="W12" s="76">
        <f t="shared" si="9"/>
        <v>1</v>
      </c>
      <c r="X12" s="102">
        <f>R12+N12+J12+F12+V12</f>
        <v>58.417</v>
      </c>
      <c r="Y12" s="76">
        <f t="shared" si="11"/>
        <v>5</v>
      </c>
      <c r="AA12" s="6">
        <v>7</v>
      </c>
      <c r="AB12" s="6">
        <f t="shared" si="12"/>
        <v>12</v>
      </c>
      <c r="AC12" s="6">
        <f t="shared" si="13"/>
        <v>6</v>
      </c>
      <c r="AD12" s="6">
        <f t="shared" si="14"/>
        <v>12</v>
      </c>
      <c r="AE12" s="6">
        <f t="shared" si="15"/>
        <v>7</v>
      </c>
      <c r="AF12" s="6">
        <f t="shared" si="16"/>
        <v>10.9</v>
      </c>
      <c r="AG12" s="6">
        <f t="shared" si="17"/>
        <v>7</v>
      </c>
      <c r="AH12" s="6">
        <f t="shared" si="18"/>
        <v>10.85</v>
      </c>
      <c r="AI12" s="59">
        <f t="shared" si="19"/>
        <v>7</v>
      </c>
      <c r="AJ12" s="59">
        <f t="shared" si="20"/>
        <v>11.5</v>
      </c>
      <c r="AK12" s="59">
        <f t="shared" si="21"/>
        <v>7</v>
      </c>
      <c r="AL12" s="6">
        <f t="shared" si="22"/>
        <v>57.884</v>
      </c>
      <c r="AM12" s="6">
        <f t="shared" si="23"/>
        <v>7</v>
      </c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IO12" s="1"/>
      <c r="IP12" s="10"/>
      <c r="IQ12" s="10"/>
      <c r="IR12" s="10"/>
    </row>
    <row r="13" spans="1:252" ht="18">
      <c r="A13" s="190">
        <v>83</v>
      </c>
      <c r="B13" s="188" t="s">
        <v>190</v>
      </c>
      <c r="C13" s="191" t="s">
        <v>189</v>
      </c>
      <c r="D13" s="113">
        <v>13.5</v>
      </c>
      <c r="E13" s="74">
        <v>1.333</v>
      </c>
      <c r="F13" s="75">
        <f t="shared" si="0"/>
        <v>12.167</v>
      </c>
      <c r="G13" s="76">
        <f t="shared" si="1"/>
        <v>4</v>
      </c>
      <c r="H13" s="113">
        <v>13.5</v>
      </c>
      <c r="I13" s="74">
        <v>1.35</v>
      </c>
      <c r="J13" s="75">
        <f>H13-I13</f>
        <v>12.15</v>
      </c>
      <c r="K13" s="76">
        <f t="shared" si="3"/>
        <v>6</v>
      </c>
      <c r="L13" s="113">
        <v>13</v>
      </c>
      <c r="M13" s="74">
        <v>2.15</v>
      </c>
      <c r="N13" s="75">
        <f>L13-M13</f>
        <v>10.85</v>
      </c>
      <c r="O13" s="76">
        <f t="shared" si="5"/>
        <v>8</v>
      </c>
      <c r="P13" s="113">
        <v>13.5</v>
      </c>
      <c r="Q13" s="74">
        <v>2.3</v>
      </c>
      <c r="R13" s="75">
        <f>P13-Q13</f>
        <v>11.2</v>
      </c>
      <c r="S13" s="76">
        <f t="shared" si="7"/>
        <v>6</v>
      </c>
      <c r="T13" s="113">
        <v>13.5</v>
      </c>
      <c r="U13" s="74">
        <v>1.933</v>
      </c>
      <c r="V13" s="75">
        <f>T13-U13</f>
        <v>11.567</v>
      </c>
      <c r="W13" s="76">
        <f t="shared" si="9"/>
        <v>6</v>
      </c>
      <c r="X13" s="102">
        <f>R13+N13+J13+F13+V13</f>
        <v>57.934</v>
      </c>
      <c r="Y13" s="76">
        <f t="shared" si="11"/>
        <v>6</v>
      </c>
      <c r="AA13" s="6">
        <v>8</v>
      </c>
      <c r="AB13" s="6">
        <f t="shared" si="12"/>
        <v>11.867</v>
      </c>
      <c r="AC13" s="6">
        <f t="shared" si="13"/>
        <v>7</v>
      </c>
      <c r="AD13" s="6">
        <f t="shared" si="14"/>
        <v>11.8</v>
      </c>
      <c r="AE13" s="6">
        <f t="shared" si="15"/>
        <v>8</v>
      </c>
      <c r="AF13" s="6">
        <f t="shared" si="16"/>
        <v>10.85</v>
      </c>
      <c r="AG13" s="6">
        <f t="shared" si="17"/>
        <v>8</v>
      </c>
      <c r="AH13" s="6">
        <f t="shared" si="18"/>
        <v>10.75</v>
      </c>
      <c r="AI13" s="59">
        <f t="shared" si="19"/>
        <v>8</v>
      </c>
      <c r="AJ13" s="59">
        <f t="shared" si="20"/>
        <v>11.467</v>
      </c>
      <c r="AK13" s="59">
        <f t="shared" si="21"/>
        <v>8</v>
      </c>
      <c r="AL13" s="6">
        <f t="shared" si="22"/>
        <v>57.867000000000004</v>
      </c>
      <c r="AM13" s="6">
        <f t="shared" si="23"/>
        <v>8</v>
      </c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IO13" s="1"/>
      <c r="IP13" s="10"/>
      <c r="IQ13" s="10"/>
      <c r="IR13" s="10"/>
    </row>
    <row r="14" spans="1:252" ht="18">
      <c r="A14" s="190">
        <v>84</v>
      </c>
      <c r="B14" s="188" t="s">
        <v>191</v>
      </c>
      <c r="C14" s="191" t="s">
        <v>189</v>
      </c>
      <c r="D14" s="113">
        <v>13.5</v>
      </c>
      <c r="E14" s="74">
        <v>1.633</v>
      </c>
      <c r="F14" s="75">
        <f>D14-E14</f>
        <v>11.867</v>
      </c>
      <c r="G14" s="76">
        <f t="shared" si="1"/>
        <v>7</v>
      </c>
      <c r="H14" s="113">
        <v>13.5</v>
      </c>
      <c r="I14" s="74">
        <v>1.8</v>
      </c>
      <c r="J14" s="75">
        <f>H14-I14</f>
        <v>11.7</v>
      </c>
      <c r="K14" s="76">
        <f t="shared" si="3"/>
        <v>9</v>
      </c>
      <c r="L14" s="113">
        <v>12.5</v>
      </c>
      <c r="M14" s="74">
        <v>3.85</v>
      </c>
      <c r="N14" s="75">
        <f>L14-M14</f>
        <v>8.65</v>
      </c>
      <c r="O14" s="76">
        <f t="shared" si="5"/>
        <v>11</v>
      </c>
      <c r="P14" s="113">
        <v>13.5</v>
      </c>
      <c r="Q14" s="74">
        <v>3.15</v>
      </c>
      <c r="R14" s="75">
        <f>P14-Q14</f>
        <v>10.35</v>
      </c>
      <c r="S14" s="76">
        <f t="shared" si="7"/>
        <v>10</v>
      </c>
      <c r="T14" s="113">
        <v>13.5</v>
      </c>
      <c r="U14" s="74">
        <v>1.766</v>
      </c>
      <c r="V14" s="75">
        <f>T14-U14</f>
        <v>11.734</v>
      </c>
      <c r="W14" s="76">
        <f t="shared" si="9"/>
        <v>4</v>
      </c>
      <c r="X14" s="102">
        <f>R14+N14+J14+F14+V14</f>
        <v>54.301</v>
      </c>
      <c r="Y14" s="76">
        <f t="shared" si="11"/>
        <v>10</v>
      </c>
      <c r="AA14" s="6">
        <v>9</v>
      </c>
      <c r="AB14" s="6">
        <f t="shared" si="12"/>
        <v>11.867</v>
      </c>
      <c r="AC14" s="6">
        <f t="shared" si="13"/>
        <v>7</v>
      </c>
      <c r="AD14" s="6">
        <f t="shared" si="14"/>
        <v>11.7</v>
      </c>
      <c r="AE14" s="6">
        <f t="shared" si="15"/>
        <v>9</v>
      </c>
      <c r="AF14" s="6">
        <f t="shared" si="16"/>
        <v>10.05</v>
      </c>
      <c r="AG14" s="6">
        <f t="shared" si="17"/>
        <v>9</v>
      </c>
      <c r="AH14" s="6">
        <f t="shared" si="18"/>
        <v>10.55</v>
      </c>
      <c r="AI14" s="59">
        <f t="shared" si="19"/>
        <v>9</v>
      </c>
      <c r="AJ14" s="59">
        <f t="shared" si="20"/>
        <v>11.467</v>
      </c>
      <c r="AK14" s="59">
        <f t="shared" si="21"/>
        <v>8</v>
      </c>
      <c r="AL14" s="6">
        <f t="shared" si="22"/>
        <v>55.801</v>
      </c>
      <c r="AM14" s="6">
        <f t="shared" si="23"/>
        <v>9</v>
      </c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IO14" s="1"/>
      <c r="IP14" s="10"/>
      <c r="IQ14" s="10"/>
      <c r="IR14" s="10"/>
    </row>
    <row r="15" spans="1:252" ht="18">
      <c r="A15" s="190">
        <v>85</v>
      </c>
      <c r="B15" s="188" t="s">
        <v>192</v>
      </c>
      <c r="C15" s="191" t="s">
        <v>189</v>
      </c>
      <c r="D15" s="113">
        <v>13.5</v>
      </c>
      <c r="E15" s="74">
        <v>1.166</v>
      </c>
      <c r="F15" s="75">
        <f>D15-E15</f>
        <v>12.334</v>
      </c>
      <c r="G15" s="76">
        <f t="shared" si="1"/>
        <v>3</v>
      </c>
      <c r="H15" s="113">
        <v>13.5</v>
      </c>
      <c r="I15" s="74">
        <v>1.7</v>
      </c>
      <c r="J15" s="75">
        <f>H15-I15</f>
        <v>11.8</v>
      </c>
      <c r="K15" s="76">
        <f t="shared" si="3"/>
        <v>8</v>
      </c>
      <c r="L15" s="113">
        <v>13</v>
      </c>
      <c r="M15" s="74">
        <v>2.1</v>
      </c>
      <c r="N15" s="75">
        <f>L15-M15</f>
        <v>10.9</v>
      </c>
      <c r="O15" s="76">
        <f t="shared" si="5"/>
        <v>7</v>
      </c>
      <c r="P15" s="113">
        <v>13.5</v>
      </c>
      <c r="Q15" s="74">
        <v>2.15</v>
      </c>
      <c r="R15" s="75">
        <f>P15-Q15</f>
        <v>11.35</v>
      </c>
      <c r="S15" s="76">
        <f t="shared" si="7"/>
        <v>5</v>
      </c>
      <c r="T15" s="113">
        <v>13.5</v>
      </c>
      <c r="U15" s="74">
        <v>2</v>
      </c>
      <c r="V15" s="75">
        <f>T15-U15</f>
        <v>11.5</v>
      </c>
      <c r="W15" s="76">
        <f t="shared" si="9"/>
        <v>7</v>
      </c>
      <c r="X15" s="102">
        <f>R15+N15+J15+F15+V15</f>
        <v>57.884</v>
      </c>
      <c r="Y15" s="76">
        <f t="shared" si="11"/>
        <v>7</v>
      </c>
      <c r="AA15" s="6">
        <v>10</v>
      </c>
      <c r="AB15" s="6">
        <f t="shared" si="12"/>
        <v>11.867</v>
      </c>
      <c r="AC15" s="6">
        <f t="shared" si="13"/>
        <v>7</v>
      </c>
      <c r="AD15" s="6">
        <f t="shared" si="14"/>
        <v>11.7</v>
      </c>
      <c r="AE15" s="6">
        <f t="shared" si="15"/>
        <v>9</v>
      </c>
      <c r="AF15" s="6">
        <f t="shared" si="16"/>
        <v>9.7</v>
      </c>
      <c r="AG15" s="6">
        <f t="shared" si="17"/>
        <v>10</v>
      </c>
      <c r="AH15" s="6">
        <f t="shared" si="18"/>
        <v>10.35</v>
      </c>
      <c r="AI15" s="59">
        <f t="shared" si="19"/>
        <v>10</v>
      </c>
      <c r="AJ15" s="59">
        <f t="shared" si="20"/>
        <v>11.334</v>
      </c>
      <c r="AK15" s="59">
        <f t="shared" si="21"/>
        <v>9</v>
      </c>
      <c r="AL15" s="6">
        <f t="shared" si="22"/>
        <v>54.301</v>
      </c>
      <c r="AM15" s="6">
        <f t="shared" si="23"/>
        <v>10</v>
      </c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IO15" s="1"/>
      <c r="IP15" s="10"/>
      <c r="IQ15" s="10"/>
      <c r="IR15" s="10"/>
    </row>
    <row r="16" spans="1:252" ht="18.75" thickBot="1">
      <c r="A16" s="192">
        <v>86</v>
      </c>
      <c r="B16" s="193" t="s">
        <v>193</v>
      </c>
      <c r="C16" s="194" t="s">
        <v>189</v>
      </c>
      <c r="D16" s="106">
        <v>13.5</v>
      </c>
      <c r="E16" s="32">
        <v>0.9</v>
      </c>
      <c r="F16" s="33">
        <f t="shared" si="0"/>
        <v>12.6</v>
      </c>
      <c r="G16" s="34">
        <f t="shared" si="1"/>
        <v>1</v>
      </c>
      <c r="H16" s="106">
        <v>13.5</v>
      </c>
      <c r="I16" s="32">
        <v>0.9</v>
      </c>
      <c r="J16" s="33">
        <f t="shared" si="2"/>
        <v>12.6</v>
      </c>
      <c r="K16" s="34">
        <f t="shared" si="3"/>
        <v>1</v>
      </c>
      <c r="L16" s="106">
        <v>13.5</v>
      </c>
      <c r="M16" s="32">
        <v>1.2</v>
      </c>
      <c r="N16" s="33">
        <f t="shared" si="4"/>
        <v>12.3</v>
      </c>
      <c r="O16" s="34">
        <f t="shared" si="5"/>
        <v>1</v>
      </c>
      <c r="P16" s="106">
        <v>13.5</v>
      </c>
      <c r="Q16" s="32">
        <v>1.5</v>
      </c>
      <c r="R16" s="33">
        <f t="shared" si="6"/>
        <v>12</v>
      </c>
      <c r="S16" s="34">
        <f t="shared" si="7"/>
        <v>2</v>
      </c>
      <c r="T16" s="106">
        <v>13.5</v>
      </c>
      <c r="U16" s="32">
        <v>1.533</v>
      </c>
      <c r="V16" s="33">
        <f t="shared" si="8"/>
        <v>11.967</v>
      </c>
      <c r="W16" s="34">
        <f t="shared" si="9"/>
        <v>2</v>
      </c>
      <c r="X16" s="40">
        <f t="shared" si="10"/>
        <v>61.467</v>
      </c>
      <c r="Y16" s="34">
        <f t="shared" si="11"/>
        <v>1</v>
      </c>
      <c r="AA16" s="6">
        <v>11</v>
      </c>
      <c r="AB16" s="6">
        <f t="shared" si="12"/>
        <v>11.734</v>
      </c>
      <c r="AC16" s="6">
        <f t="shared" si="13"/>
        <v>8</v>
      </c>
      <c r="AD16" s="6">
        <f t="shared" si="14"/>
        <v>11.6</v>
      </c>
      <c r="AE16" s="6">
        <f t="shared" si="15"/>
        <v>10</v>
      </c>
      <c r="AF16" s="6">
        <f t="shared" si="16"/>
        <v>8.65</v>
      </c>
      <c r="AG16" s="6">
        <f t="shared" si="17"/>
        <v>11</v>
      </c>
      <c r="AH16" s="6">
        <f t="shared" si="18"/>
        <v>10.1</v>
      </c>
      <c r="AI16" s="59">
        <f t="shared" si="19"/>
        <v>11</v>
      </c>
      <c r="AJ16" s="59">
        <f t="shared" si="20"/>
        <v>9.9</v>
      </c>
      <c r="AK16" s="59">
        <f t="shared" si="21"/>
        <v>10</v>
      </c>
      <c r="AL16" s="6">
        <f t="shared" si="22"/>
        <v>53.034</v>
      </c>
      <c r="AM16" s="6">
        <f t="shared" si="23"/>
        <v>11</v>
      </c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IO16" s="1"/>
      <c r="IP16" s="10"/>
      <c r="IQ16" s="10"/>
      <c r="IR16" s="10"/>
    </row>
    <row r="17" spans="19:22" ht="18">
      <c r="S17" s="61"/>
      <c r="T17" s="61"/>
      <c r="U17" s="62"/>
      <c r="V17" s="62"/>
    </row>
    <row r="18" spans="19:22" ht="18">
      <c r="S18" s="61"/>
      <c r="T18" s="61"/>
      <c r="U18" s="62"/>
      <c r="V18" s="62"/>
    </row>
  </sheetData>
  <sheetProtection/>
  <mergeCells count="6">
    <mergeCell ref="V4:W4"/>
    <mergeCell ref="X4:Y4"/>
    <mergeCell ref="F4:G4"/>
    <mergeCell ref="J4:K4"/>
    <mergeCell ref="N4:O4"/>
    <mergeCell ref="R4:S4"/>
  </mergeCells>
  <conditionalFormatting sqref="F5:G16 J5:K16 N5:O16 R5:S16 V5:Y16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6" r:id="rId2"/>
  <headerFooter alignWithMargins="0">
    <oddHeader>&amp;C&amp;18NWGA GRADES FINALS 2013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zoomScale="75" zoomScaleNormal="75" zoomScalePageLayoutView="0" workbookViewId="0" topLeftCell="A1">
      <pane xSplit="3" ySplit="5" topLeftCell="H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2" sqref="A12:IV12"/>
    </sheetView>
  </sheetViews>
  <sheetFormatPr defaultColWidth="9.140625" defaultRowHeight="12.75"/>
  <cols>
    <col min="1" max="1" width="6.8515625" style="7" customWidth="1"/>
    <col min="2" max="2" width="35.7109375" style="7" customWidth="1"/>
    <col min="3" max="3" width="27.28125" style="9" customWidth="1"/>
    <col min="4" max="4" width="11.8515625" style="9" bestFit="1" customWidth="1"/>
    <col min="5" max="5" width="11.8515625" style="9" customWidth="1"/>
    <col min="6" max="6" width="10.00390625" style="9" bestFit="1" customWidth="1"/>
    <col min="7" max="7" width="6.421875" style="7" customWidth="1"/>
    <col min="8" max="8" width="11.8515625" style="7" bestFit="1" customWidth="1"/>
    <col min="9" max="9" width="11.7109375" style="9" bestFit="1" customWidth="1"/>
    <col min="10" max="10" width="10.00390625" style="9" bestFit="1" customWidth="1"/>
    <col min="11" max="11" width="6.421875" style="9" bestFit="1" customWidth="1"/>
    <col min="12" max="12" width="11.8515625" style="7" bestFit="1" customWidth="1"/>
    <col min="13" max="13" width="11.7109375" style="7" bestFit="1" customWidth="1"/>
    <col min="14" max="14" width="10.00390625" style="9" bestFit="1" customWidth="1"/>
    <col min="15" max="15" width="6.421875" style="9" bestFit="1" customWidth="1"/>
    <col min="16" max="16" width="11.8515625" style="9" bestFit="1" customWidth="1"/>
    <col min="17" max="17" width="11.7109375" style="7" bestFit="1" customWidth="1"/>
    <col min="18" max="18" width="10.00390625" style="7" bestFit="1" customWidth="1"/>
    <col min="19" max="19" width="6.421875" style="9" bestFit="1" customWidth="1"/>
    <col min="20" max="20" width="12.28125" style="9" customWidth="1"/>
    <col min="21" max="21" width="11.7109375" style="7" bestFit="1" customWidth="1"/>
    <col min="22" max="22" width="10.00390625" style="7" bestFit="1" customWidth="1"/>
    <col min="23" max="23" width="6.421875" style="9" bestFit="1" customWidth="1"/>
    <col min="24" max="24" width="10.00390625" style="9" bestFit="1" customWidth="1"/>
    <col min="25" max="25" width="6.421875" style="9" bestFit="1" customWidth="1"/>
    <col min="26" max="26" width="20.421875" style="7" customWidth="1"/>
    <col min="27" max="27" width="10.140625" style="7" hidden="1" customWidth="1"/>
    <col min="28" max="28" width="11.8515625" style="7" hidden="1" customWidth="1"/>
    <col min="29" max="29" width="11.140625" style="7" hidden="1" customWidth="1"/>
    <col min="30" max="30" width="9.140625" style="0" hidden="1" customWidth="1"/>
    <col min="31" max="34" width="9.140625" style="7" hidden="1" customWidth="1"/>
    <col min="35" max="35" width="9.140625" style="54" hidden="1" customWidth="1"/>
    <col min="36" max="37" width="9.140625" style="60" hidden="1" customWidth="1"/>
    <col min="38" max="39" width="9.140625" style="7" hidden="1" customWidth="1"/>
    <col min="40" max="42" width="9.140625" style="7" customWidth="1"/>
    <col min="43" max="78" width="10.7109375" style="7" customWidth="1"/>
    <col min="79" max="252" width="9.140625" style="7" customWidth="1"/>
    <col min="253" max="16384" width="9.140625" style="10" customWidth="1"/>
  </cols>
  <sheetData>
    <row r="1" spans="30:37" ht="12.75">
      <c r="AD1" s="7"/>
      <c r="AJ1" s="52"/>
      <c r="AK1" s="52"/>
    </row>
    <row r="2" spans="1:37" ht="33.75">
      <c r="A2" s="184" t="s">
        <v>37</v>
      </c>
      <c r="D2" s="185"/>
      <c r="E2" s="52"/>
      <c r="F2" s="52" t="s">
        <v>7</v>
      </c>
      <c r="G2" s="184" t="s">
        <v>21</v>
      </c>
      <c r="H2" s="186"/>
      <c r="AD2" s="7"/>
      <c r="AJ2" s="52"/>
      <c r="AK2" s="52"/>
    </row>
    <row r="3" spans="30:37" ht="13.5" thickBot="1">
      <c r="AD3" s="7"/>
      <c r="AJ3" s="52"/>
      <c r="AK3" s="52"/>
    </row>
    <row r="4" spans="1:249" s="20" customFormat="1" ht="32.25" customHeight="1" thickBot="1">
      <c r="A4" s="109" t="s">
        <v>10</v>
      </c>
      <c r="B4" s="110" t="s">
        <v>9</v>
      </c>
      <c r="C4" s="111" t="s">
        <v>6</v>
      </c>
      <c r="D4" s="26" t="s">
        <v>0</v>
      </c>
      <c r="E4" s="26"/>
      <c r="F4" s="221"/>
      <c r="G4" s="222"/>
      <c r="H4" s="25" t="s">
        <v>1</v>
      </c>
      <c r="I4" s="26"/>
      <c r="J4" s="221"/>
      <c r="K4" s="222"/>
      <c r="L4" s="25" t="s">
        <v>2</v>
      </c>
      <c r="M4" s="26"/>
      <c r="N4" s="221"/>
      <c r="O4" s="222"/>
      <c r="P4" s="25" t="s">
        <v>3</v>
      </c>
      <c r="Q4" s="26"/>
      <c r="R4" s="221"/>
      <c r="S4" s="222"/>
      <c r="T4" s="42" t="s">
        <v>26</v>
      </c>
      <c r="U4" s="26"/>
      <c r="V4" s="221"/>
      <c r="W4" s="222"/>
      <c r="X4" s="223" t="s">
        <v>4</v>
      </c>
      <c r="Y4" s="224"/>
      <c r="AA4" s="21"/>
      <c r="AB4" s="21" t="s">
        <v>0</v>
      </c>
      <c r="AC4" s="21"/>
      <c r="AD4" s="22" t="s">
        <v>1</v>
      </c>
      <c r="AE4" s="22"/>
      <c r="AF4" s="21" t="s">
        <v>2</v>
      </c>
      <c r="AG4" s="21"/>
      <c r="AH4" s="22" t="s">
        <v>3</v>
      </c>
      <c r="AI4" s="55"/>
      <c r="AJ4" s="56" t="s">
        <v>18</v>
      </c>
      <c r="AK4" s="56"/>
      <c r="AL4" s="22" t="s">
        <v>4</v>
      </c>
      <c r="AM4" s="22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IO4" s="24"/>
    </row>
    <row r="5" spans="1:249" s="17" customFormat="1" ht="18">
      <c r="A5" s="35" t="s">
        <v>7</v>
      </c>
      <c r="B5" s="36"/>
      <c r="C5" s="37"/>
      <c r="D5" s="103" t="s">
        <v>83</v>
      </c>
      <c r="E5" s="16" t="s">
        <v>84</v>
      </c>
      <c r="F5" s="4" t="s">
        <v>5</v>
      </c>
      <c r="G5" s="27" t="s">
        <v>20</v>
      </c>
      <c r="H5" s="103" t="s">
        <v>83</v>
      </c>
      <c r="I5" s="16" t="s">
        <v>84</v>
      </c>
      <c r="J5" s="4" t="s">
        <v>5</v>
      </c>
      <c r="K5" s="27" t="s">
        <v>20</v>
      </c>
      <c r="L5" s="103" t="s">
        <v>83</v>
      </c>
      <c r="M5" s="16" t="s">
        <v>84</v>
      </c>
      <c r="N5" s="4" t="s">
        <v>5</v>
      </c>
      <c r="O5" s="27" t="s">
        <v>20</v>
      </c>
      <c r="P5" s="103" t="s">
        <v>83</v>
      </c>
      <c r="Q5" s="16" t="s">
        <v>84</v>
      </c>
      <c r="R5" s="4" t="s">
        <v>5</v>
      </c>
      <c r="S5" s="27" t="s">
        <v>20</v>
      </c>
      <c r="T5" s="103" t="s">
        <v>83</v>
      </c>
      <c r="U5" s="16" t="s">
        <v>84</v>
      </c>
      <c r="V5" s="4" t="s">
        <v>5</v>
      </c>
      <c r="W5" s="27" t="s">
        <v>20</v>
      </c>
      <c r="X5" s="38" t="s">
        <v>5</v>
      </c>
      <c r="Y5" s="27" t="s">
        <v>20</v>
      </c>
      <c r="AA5" s="18"/>
      <c r="AB5" s="18"/>
      <c r="AC5" s="18"/>
      <c r="AD5" s="18"/>
      <c r="AE5" s="18"/>
      <c r="AF5" s="18"/>
      <c r="AG5" s="18"/>
      <c r="AH5" s="18"/>
      <c r="AI5" s="57"/>
      <c r="AJ5" s="58"/>
      <c r="AK5" s="58"/>
      <c r="AL5" s="18"/>
      <c r="AM5" s="18"/>
      <c r="IO5" s="19"/>
    </row>
    <row r="6" spans="1:252" ht="18">
      <c r="A6" s="190">
        <v>87</v>
      </c>
      <c r="B6" s="188" t="s">
        <v>194</v>
      </c>
      <c r="C6" s="191" t="s">
        <v>57</v>
      </c>
      <c r="D6" s="104">
        <v>13.5</v>
      </c>
      <c r="E6" s="14">
        <v>1.633</v>
      </c>
      <c r="F6" s="75">
        <f aca="true" t="shared" si="0" ref="F6:F14">D6-E6</f>
        <v>11.867</v>
      </c>
      <c r="G6" s="29">
        <f aca="true" t="shared" si="1" ref="G6:G18">VLOOKUP(F6,AB$6:AC$18,2,FALSE)</f>
        <v>6</v>
      </c>
      <c r="H6" s="104">
        <v>13.5</v>
      </c>
      <c r="I6" s="14">
        <v>1.3</v>
      </c>
      <c r="J6" s="5">
        <f aca="true" t="shared" si="2" ref="J6:J13">H6-I6</f>
        <v>12.2</v>
      </c>
      <c r="K6" s="29">
        <f aca="true" t="shared" si="3" ref="K6:K18">VLOOKUP(J6,AD$6:AE$18,2,FALSE)</f>
        <v>1</v>
      </c>
      <c r="L6" s="104">
        <v>13</v>
      </c>
      <c r="M6" s="14">
        <v>2</v>
      </c>
      <c r="N6" s="5">
        <f aca="true" t="shared" si="4" ref="N6:N13">L6-M6</f>
        <v>11</v>
      </c>
      <c r="O6" s="29">
        <f aca="true" t="shared" si="5" ref="O6:O18">VLOOKUP(N6,AF$6:AG$18,2,FALSE)</f>
        <v>4</v>
      </c>
      <c r="P6" s="104">
        <v>13.5</v>
      </c>
      <c r="Q6" s="14">
        <v>3.1</v>
      </c>
      <c r="R6" s="5">
        <f aca="true" t="shared" si="6" ref="R6:R13">P6-Q6</f>
        <v>10.4</v>
      </c>
      <c r="S6" s="29">
        <f aca="true" t="shared" si="7" ref="S6:S18">VLOOKUP(R6,AH$6:AI$18,2,FALSE)</f>
        <v>6</v>
      </c>
      <c r="T6" s="104">
        <v>13</v>
      </c>
      <c r="U6" s="14">
        <v>1.933</v>
      </c>
      <c r="V6" s="5">
        <f aca="true" t="shared" si="8" ref="V6:V13">T6-U6</f>
        <v>11.067</v>
      </c>
      <c r="W6" s="29">
        <f aca="true" t="shared" si="9" ref="W6:W18">VLOOKUP(V6,AJ$6:AK$18,2,FALSE)</f>
        <v>2</v>
      </c>
      <c r="X6" s="39">
        <f aca="true" t="shared" si="10" ref="X6:X13">R6+N6+J6+F6+V6</f>
        <v>56.534</v>
      </c>
      <c r="Y6" s="29">
        <f aca="true" t="shared" si="11" ref="Y6:Y18">VLOOKUP(X6,AL$6:AM$18,2,FALSE)</f>
        <v>1</v>
      </c>
      <c r="AA6" s="6">
        <v>1</v>
      </c>
      <c r="AB6" s="6">
        <f>LARGE(F$6:F$18,$AA6)</f>
        <v>12.2</v>
      </c>
      <c r="AC6" s="6">
        <f>IF(AB6=AB5,AC5,AC5+1)</f>
        <v>1</v>
      </c>
      <c r="AD6" s="6">
        <f>LARGE(J$6:J$18,$AA6)</f>
        <v>12.2</v>
      </c>
      <c r="AE6" s="6">
        <f>IF(AD6=AD5,AE5,AE5+1)</f>
        <v>1</v>
      </c>
      <c r="AF6" s="6">
        <f>LARGE(N$6:N$18,$AA6)</f>
        <v>11.7</v>
      </c>
      <c r="AG6" s="6">
        <f>IF(AF6=AF5,AG5,AG5+1)</f>
        <v>1</v>
      </c>
      <c r="AH6" s="6">
        <f>LARGE(R$6:R$18,$AA6)</f>
        <v>11.65</v>
      </c>
      <c r="AI6" s="59">
        <f>IF(AH6=AH5,AI5,AI5+1)</f>
        <v>1</v>
      </c>
      <c r="AJ6" s="59">
        <f>LARGE(V$6:V$18,$AA6)</f>
        <v>11.667</v>
      </c>
      <c r="AK6" s="59">
        <f>IF(AJ6=AJ5,AK5,AK5+1)</f>
        <v>1</v>
      </c>
      <c r="AL6" s="6">
        <f>LARGE(X$6:X$18,$AA6)</f>
        <v>56.534</v>
      </c>
      <c r="AM6" s="6">
        <f>IF(AL6=AL5,AM5,AM5+1)</f>
        <v>1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IO6" s="1"/>
      <c r="IP6" s="10"/>
      <c r="IQ6" s="10"/>
      <c r="IR6" s="10"/>
    </row>
    <row r="7" spans="1:252" ht="18">
      <c r="A7" s="190">
        <v>88</v>
      </c>
      <c r="B7" s="188" t="s">
        <v>195</v>
      </c>
      <c r="C7" s="191" t="s">
        <v>57</v>
      </c>
      <c r="D7" s="105">
        <v>13.5</v>
      </c>
      <c r="E7" s="15">
        <v>1.833</v>
      </c>
      <c r="F7" s="75">
        <f t="shared" si="0"/>
        <v>11.667</v>
      </c>
      <c r="G7" s="29">
        <f t="shared" si="1"/>
        <v>7</v>
      </c>
      <c r="H7" s="105">
        <v>13</v>
      </c>
      <c r="I7" s="15">
        <v>2.55</v>
      </c>
      <c r="J7" s="5">
        <f t="shared" si="2"/>
        <v>10.45</v>
      </c>
      <c r="K7" s="29">
        <f t="shared" si="3"/>
        <v>10</v>
      </c>
      <c r="L7" s="105">
        <v>13.5</v>
      </c>
      <c r="M7" s="15">
        <v>1.8</v>
      </c>
      <c r="N7" s="5">
        <f t="shared" si="4"/>
        <v>11.7</v>
      </c>
      <c r="O7" s="29">
        <f t="shared" si="5"/>
        <v>1</v>
      </c>
      <c r="P7" s="105">
        <v>12.5</v>
      </c>
      <c r="Q7" s="15">
        <v>2.5</v>
      </c>
      <c r="R7" s="5">
        <f t="shared" si="6"/>
        <v>10</v>
      </c>
      <c r="S7" s="29">
        <f t="shared" si="7"/>
        <v>9</v>
      </c>
      <c r="T7" s="105">
        <v>13</v>
      </c>
      <c r="U7" s="15">
        <v>1.333</v>
      </c>
      <c r="V7" s="5">
        <f t="shared" si="8"/>
        <v>11.667</v>
      </c>
      <c r="W7" s="29">
        <f t="shared" si="9"/>
        <v>1</v>
      </c>
      <c r="X7" s="39">
        <f t="shared" si="10"/>
        <v>55.484</v>
      </c>
      <c r="Y7" s="29">
        <f t="shared" si="11"/>
        <v>5</v>
      </c>
      <c r="AA7" s="6">
        <v>2</v>
      </c>
      <c r="AB7" s="6">
        <f aca="true" t="shared" si="12" ref="AB7:AB18">LARGE(F$6:F$18,$AA7)</f>
        <v>12.167</v>
      </c>
      <c r="AC7" s="6">
        <f aca="true" t="shared" si="13" ref="AC7:AC18">IF(AB7=AB6,AC6,AC6+1)</f>
        <v>2</v>
      </c>
      <c r="AD7" s="6">
        <f aca="true" t="shared" si="14" ref="AD7:AD18">LARGE(J$6:J$18,$AA7)</f>
        <v>11.75</v>
      </c>
      <c r="AE7" s="6">
        <f aca="true" t="shared" si="15" ref="AE7:AE18">IF(AD7=AD6,AE6,AE6+1)</f>
        <v>2</v>
      </c>
      <c r="AF7" s="6">
        <f aca="true" t="shared" si="16" ref="AF7:AF18">LARGE(N$6:N$18,$AA7)</f>
        <v>11.45</v>
      </c>
      <c r="AG7" s="6">
        <f aca="true" t="shared" si="17" ref="AG7:AG18">IF(AF7=AF6,AG6,AG6+1)</f>
        <v>2</v>
      </c>
      <c r="AH7" s="6">
        <f aca="true" t="shared" si="18" ref="AH7:AH18">LARGE(R$6:R$18,$AA7)</f>
        <v>11.6</v>
      </c>
      <c r="AI7" s="59">
        <f aca="true" t="shared" si="19" ref="AI7:AI18">IF(AH7=AH6,AI6,AI6+1)</f>
        <v>2</v>
      </c>
      <c r="AJ7" s="59">
        <f aca="true" t="shared" si="20" ref="AJ7:AJ18">LARGE(V$6:V$18,$AA7)</f>
        <v>11.067</v>
      </c>
      <c r="AK7" s="59">
        <f aca="true" t="shared" si="21" ref="AK7:AK18">IF(AJ7=AJ6,AK6,AK6+1)</f>
        <v>2</v>
      </c>
      <c r="AL7" s="6">
        <f aca="true" t="shared" si="22" ref="AL7:AL18">LARGE(X$6:X$18,$AA7)</f>
        <v>56.3</v>
      </c>
      <c r="AM7" s="6">
        <f aca="true" t="shared" si="23" ref="AM7:AM18">IF(AL7=AL6,AM6,AM6+1)</f>
        <v>2</v>
      </c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IO7" s="1"/>
      <c r="IP7" s="10"/>
      <c r="IQ7" s="10"/>
      <c r="IR7" s="10"/>
    </row>
    <row r="8" spans="1:252" ht="18">
      <c r="A8" s="190">
        <v>89</v>
      </c>
      <c r="B8" s="188" t="s">
        <v>144</v>
      </c>
      <c r="C8" s="191" t="s">
        <v>59</v>
      </c>
      <c r="D8" s="105">
        <v>13.5</v>
      </c>
      <c r="E8" s="15">
        <v>1.333</v>
      </c>
      <c r="F8" s="75">
        <f t="shared" si="0"/>
        <v>12.167</v>
      </c>
      <c r="G8" s="29">
        <f t="shared" si="1"/>
        <v>2</v>
      </c>
      <c r="H8" s="105">
        <v>13</v>
      </c>
      <c r="I8" s="15">
        <v>2.6</v>
      </c>
      <c r="J8" s="5">
        <f t="shared" si="2"/>
        <v>10.4</v>
      </c>
      <c r="K8" s="29">
        <f t="shared" si="3"/>
        <v>11</v>
      </c>
      <c r="L8" s="105">
        <v>13</v>
      </c>
      <c r="M8" s="15">
        <v>2.15</v>
      </c>
      <c r="N8" s="5">
        <f t="shared" si="4"/>
        <v>10.85</v>
      </c>
      <c r="O8" s="29">
        <f t="shared" si="5"/>
        <v>6</v>
      </c>
      <c r="P8" s="105">
        <v>13.5</v>
      </c>
      <c r="Q8" s="15">
        <v>2.65</v>
      </c>
      <c r="R8" s="5">
        <f t="shared" si="6"/>
        <v>10.85</v>
      </c>
      <c r="S8" s="29">
        <f t="shared" si="7"/>
        <v>3</v>
      </c>
      <c r="T8" s="105">
        <v>12.5</v>
      </c>
      <c r="U8" s="15">
        <v>1.766</v>
      </c>
      <c r="V8" s="5">
        <f t="shared" si="8"/>
        <v>10.734</v>
      </c>
      <c r="W8" s="29">
        <f t="shared" si="9"/>
        <v>4</v>
      </c>
      <c r="X8" s="39">
        <f t="shared" si="10"/>
        <v>55.001000000000005</v>
      </c>
      <c r="Y8" s="29">
        <f t="shared" si="11"/>
        <v>7</v>
      </c>
      <c r="AA8" s="6">
        <v>3</v>
      </c>
      <c r="AB8" s="6">
        <f t="shared" si="12"/>
        <v>12.034</v>
      </c>
      <c r="AC8" s="6">
        <f t="shared" si="13"/>
        <v>3</v>
      </c>
      <c r="AD8" s="6">
        <f t="shared" si="14"/>
        <v>11.7</v>
      </c>
      <c r="AE8" s="6">
        <f t="shared" si="15"/>
        <v>3</v>
      </c>
      <c r="AF8" s="6">
        <f t="shared" si="16"/>
        <v>11.35</v>
      </c>
      <c r="AG8" s="6">
        <f t="shared" si="17"/>
        <v>3</v>
      </c>
      <c r="AH8" s="6">
        <f t="shared" si="18"/>
        <v>10.85</v>
      </c>
      <c r="AI8" s="59">
        <f t="shared" si="19"/>
        <v>3</v>
      </c>
      <c r="AJ8" s="59">
        <f t="shared" si="20"/>
        <v>11</v>
      </c>
      <c r="AK8" s="59">
        <f t="shared" si="21"/>
        <v>3</v>
      </c>
      <c r="AL8" s="6">
        <f t="shared" si="22"/>
        <v>55.701</v>
      </c>
      <c r="AM8" s="6">
        <f t="shared" si="23"/>
        <v>3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IO8" s="1"/>
      <c r="IP8" s="10"/>
      <c r="IQ8" s="10"/>
      <c r="IR8" s="10"/>
    </row>
    <row r="9" spans="1:252" ht="18">
      <c r="A9" s="190">
        <v>90</v>
      </c>
      <c r="B9" s="188" t="s">
        <v>196</v>
      </c>
      <c r="C9" s="191" t="s">
        <v>108</v>
      </c>
      <c r="D9" s="105">
        <v>13.5</v>
      </c>
      <c r="E9" s="15">
        <v>2.2</v>
      </c>
      <c r="F9" s="5">
        <f t="shared" si="0"/>
        <v>11.3</v>
      </c>
      <c r="G9" s="29">
        <f t="shared" si="1"/>
        <v>10</v>
      </c>
      <c r="H9" s="105">
        <v>13.5</v>
      </c>
      <c r="I9" s="15">
        <v>2.35</v>
      </c>
      <c r="J9" s="5">
        <f t="shared" si="2"/>
        <v>11.15</v>
      </c>
      <c r="K9" s="29">
        <f t="shared" si="3"/>
        <v>8</v>
      </c>
      <c r="L9" s="105">
        <v>12.5</v>
      </c>
      <c r="M9" s="15">
        <v>3.45</v>
      </c>
      <c r="N9" s="5">
        <f t="shared" si="4"/>
        <v>9.05</v>
      </c>
      <c r="O9" s="29">
        <f t="shared" si="5"/>
        <v>11</v>
      </c>
      <c r="P9" s="105">
        <v>13.5</v>
      </c>
      <c r="Q9" s="15">
        <v>3.15</v>
      </c>
      <c r="R9" s="5">
        <f t="shared" si="6"/>
        <v>10.35</v>
      </c>
      <c r="S9" s="29">
        <f t="shared" si="7"/>
        <v>7</v>
      </c>
      <c r="T9" s="105">
        <v>12.5</v>
      </c>
      <c r="U9" s="15">
        <v>3.6</v>
      </c>
      <c r="V9" s="5">
        <f t="shared" si="8"/>
        <v>8.9</v>
      </c>
      <c r="W9" s="29">
        <f t="shared" si="9"/>
        <v>12</v>
      </c>
      <c r="X9" s="39">
        <f t="shared" si="10"/>
        <v>50.74999999999999</v>
      </c>
      <c r="Y9" s="29">
        <f t="shared" si="11"/>
        <v>11</v>
      </c>
      <c r="AA9" s="6">
        <v>4</v>
      </c>
      <c r="AB9" s="6">
        <f t="shared" si="12"/>
        <v>12</v>
      </c>
      <c r="AC9" s="6">
        <f t="shared" si="13"/>
        <v>4</v>
      </c>
      <c r="AD9" s="6">
        <f t="shared" si="14"/>
        <v>11.7</v>
      </c>
      <c r="AE9" s="6">
        <f t="shared" si="15"/>
        <v>3</v>
      </c>
      <c r="AF9" s="6">
        <f t="shared" si="16"/>
        <v>11</v>
      </c>
      <c r="AG9" s="6">
        <f t="shared" si="17"/>
        <v>4</v>
      </c>
      <c r="AH9" s="6">
        <f t="shared" si="18"/>
        <v>10.8</v>
      </c>
      <c r="AI9" s="59">
        <f t="shared" si="19"/>
        <v>4</v>
      </c>
      <c r="AJ9" s="59">
        <f t="shared" si="20"/>
        <v>10.734</v>
      </c>
      <c r="AK9" s="59">
        <f t="shared" si="21"/>
        <v>4</v>
      </c>
      <c r="AL9" s="6">
        <f t="shared" si="22"/>
        <v>55.5</v>
      </c>
      <c r="AM9" s="6">
        <f t="shared" si="23"/>
        <v>4</v>
      </c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IO9" s="1"/>
      <c r="IP9" s="10"/>
      <c r="IQ9" s="10"/>
      <c r="IR9" s="10"/>
    </row>
    <row r="10" spans="1:252" ht="18">
      <c r="A10" s="190">
        <v>91</v>
      </c>
      <c r="B10" s="188" t="s">
        <v>197</v>
      </c>
      <c r="C10" s="191" t="s">
        <v>62</v>
      </c>
      <c r="D10" s="105">
        <v>13.5</v>
      </c>
      <c r="E10" s="15">
        <v>1.466</v>
      </c>
      <c r="F10" s="5">
        <f t="shared" si="0"/>
        <v>12.034</v>
      </c>
      <c r="G10" s="29">
        <f t="shared" si="1"/>
        <v>3</v>
      </c>
      <c r="H10" s="105">
        <v>13.5</v>
      </c>
      <c r="I10" s="15">
        <v>2.05</v>
      </c>
      <c r="J10" s="5">
        <f t="shared" si="2"/>
        <v>11.45</v>
      </c>
      <c r="K10" s="29">
        <f t="shared" si="3"/>
        <v>7</v>
      </c>
      <c r="L10" s="105">
        <v>11.5</v>
      </c>
      <c r="M10" s="15">
        <v>2.6</v>
      </c>
      <c r="N10" s="5">
        <f t="shared" si="4"/>
        <v>8.9</v>
      </c>
      <c r="O10" s="29">
        <f t="shared" si="5"/>
        <v>12</v>
      </c>
      <c r="P10" s="105">
        <v>12.5</v>
      </c>
      <c r="Q10" s="15">
        <v>3</v>
      </c>
      <c r="R10" s="5">
        <f t="shared" si="6"/>
        <v>9.5</v>
      </c>
      <c r="S10" s="29">
        <f t="shared" si="7"/>
        <v>10</v>
      </c>
      <c r="T10" s="105">
        <v>12.5</v>
      </c>
      <c r="U10" s="15">
        <v>3</v>
      </c>
      <c r="V10" s="5">
        <f t="shared" si="8"/>
        <v>9.5</v>
      </c>
      <c r="W10" s="29">
        <f t="shared" si="9"/>
        <v>11</v>
      </c>
      <c r="X10" s="39">
        <f t="shared" si="10"/>
        <v>51.384</v>
      </c>
      <c r="Y10" s="29">
        <f t="shared" si="11"/>
        <v>9</v>
      </c>
      <c r="AA10" s="6">
        <v>5</v>
      </c>
      <c r="AB10" s="6">
        <f t="shared" si="12"/>
        <v>12</v>
      </c>
      <c r="AC10" s="6">
        <f t="shared" si="13"/>
        <v>4</v>
      </c>
      <c r="AD10" s="6">
        <f t="shared" si="14"/>
        <v>11.65</v>
      </c>
      <c r="AE10" s="6">
        <f t="shared" si="15"/>
        <v>4</v>
      </c>
      <c r="AF10" s="6">
        <f t="shared" si="16"/>
        <v>10.9</v>
      </c>
      <c r="AG10" s="6">
        <f t="shared" si="17"/>
        <v>5</v>
      </c>
      <c r="AH10" s="6">
        <f t="shared" si="18"/>
        <v>10.7</v>
      </c>
      <c r="AI10" s="59">
        <f t="shared" si="19"/>
        <v>5</v>
      </c>
      <c r="AJ10" s="59">
        <f t="shared" si="20"/>
        <v>10.7</v>
      </c>
      <c r="AK10" s="59">
        <f t="shared" si="21"/>
        <v>5</v>
      </c>
      <c r="AL10" s="6">
        <f t="shared" si="22"/>
        <v>55.49999999999999</v>
      </c>
      <c r="AM10" s="6">
        <f t="shared" si="23"/>
        <v>4</v>
      </c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IO10" s="1"/>
      <c r="IP10" s="10"/>
      <c r="IQ10" s="10"/>
      <c r="IR10" s="10"/>
    </row>
    <row r="11" spans="1:252" ht="18">
      <c r="A11" s="190">
        <v>92</v>
      </c>
      <c r="B11" s="188" t="s">
        <v>198</v>
      </c>
      <c r="C11" s="191" t="s">
        <v>62</v>
      </c>
      <c r="D11" s="113">
        <v>13.5</v>
      </c>
      <c r="E11" s="74">
        <v>1.5</v>
      </c>
      <c r="F11" s="5">
        <f t="shared" si="0"/>
        <v>12</v>
      </c>
      <c r="G11" s="29">
        <f t="shared" si="1"/>
        <v>4</v>
      </c>
      <c r="H11" s="113">
        <v>13.5</v>
      </c>
      <c r="I11" s="74">
        <v>1.75</v>
      </c>
      <c r="J11" s="5">
        <f t="shared" si="2"/>
        <v>11.75</v>
      </c>
      <c r="K11" s="29">
        <f t="shared" si="3"/>
        <v>2</v>
      </c>
      <c r="L11" s="113">
        <v>13</v>
      </c>
      <c r="M11" s="74">
        <v>2.25</v>
      </c>
      <c r="N11" s="5">
        <f t="shared" si="4"/>
        <v>10.75</v>
      </c>
      <c r="O11" s="29">
        <f t="shared" si="5"/>
        <v>7</v>
      </c>
      <c r="P11" s="113">
        <v>13.5</v>
      </c>
      <c r="Q11" s="74">
        <v>3.2</v>
      </c>
      <c r="R11" s="5">
        <f t="shared" si="6"/>
        <v>10.3</v>
      </c>
      <c r="S11" s="29">
        <f t="shared" si="7"/>
        <v>8</v>
      </c>
      <c r="T11" s="113">
        <v>13.5</v>
      </c>
      <c r="U11" s="74">
        <v>2.8</v>
      </c>
      <c r="V11" s="5">
        <f t="shared" si="8"/>
        <v>10.7</v>
      </c>
      <c r="W11" s="29">
        <f t="shared" si="9"/>
        <v>5</v>
      </c>
      <c r="X11" s="39">
        <f t="shared" si="10"/>
        <v>55.5</v>
      </c>
      <c r="Y11" s="29">
        <f t="shared" si="11"/>
        <v>4</v>
      </c>
      <c r="AA11" s="6">
        <v>6</v>
      </c>
      <c r="AB11" s="6">
        <f t="shared" si="12"/>
        <v>11.9</v>
      </c>
      <c r="AC11" s="6">
        <f t="shared" si="13"/>
        <v>5</v>
      </c>
      <c r="AD11" s="6">
        <f t="shared" si="14"/>
        <v>11.6</v>
      </c>
      <c r="AE11" s="6">
        <f t="shared" si="15"/>
        <v>5</v>
      </c>
      <c r="AF11" s="6">
        <f t="shared" si="16"/>
        <v>10.85</v>
      </c>
      <c r="AG11" s="6">
        <f t="shared" si="17"/>
        <v>6</v>
      </c>
      <c r="AH11" s="6">
        <f t="shared" si="18"/>
        <v>10.7</v>
      </c>
      <c r="AI11" s="59">
        <f t="shared" si="19"/>
        <v>5</v>
      </c>
      <c r="AJ11" s="59">
        <f t="shared" si="20"/>
        <v>10.667</v>
      </c>
      <c r="AK11" s="59">
        <f t="shared" si="21"/>
        <v>6</v>
      </c>
      <c r="AL11" s="6">
        <f t="shared" si="22"/>
        <v>55.484</v>
      </c>
      <c r="AM11" s="6">
        <f t="shared" si="23"/>
        <v>5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IO11" s="1"/>
      <c r="IP11" s="10"/>
      <c r="IQ11" s="10"/>
      <c r="IR11" s="10"/>
    </row>
    <row r="12" spans="1:252" ht="18">
      <c r="A12" s="196">
        <v>93</v>
      </c>
      <c r="B12" s="188" t="s">
        <v>288</v>
      </c>
      <c r="C12" s="191" t="s">
        <v>63</v>
      </c>
      <c r="D12" s="113">
        <v>13.5</v>
      </c>
      <c r="E12" s="74">
        <v>2.033</v>
      </c>
      <c r="F12" s="5">
        <f t="shared" si="0"/>
        <v>11.467</v>
      </c>
      <c r="G12" s="29">
        <f t="shared" si="1"/>
        <v>9</v>
      </c>
      <c r="H12" s="113">
        <v>13.5</v>
      </c>
      <c r="I12" s="74">
        <v>1.8</v>
      </c>
      <c r="J12" s="5">
        <f t="shared" si="2"/>
        <v>11.7</v>
      </c>
      <c r="K12" s="29">
        <f t="shared" si="3"/>
        <v>3</v>
      </c>
      <c r="L12" s="113">
        <v>13</v>
      </c>
      <c r="M12" s="74">
        <v>2.35</v>
      </c>
      <c r="N12" s="5">
        <f t="shared" si="4"/>
        <v>10.65</v>
      </c>
      <c r="O12" s="29">
        <f t="shared" si="5"/>
        <v>8</v>
      </c>
      <c r="P12" s="113">
        <v>13.5</v>
      </c>
      <c r="Q12" s="74">
        <v>2.8</v>
      </c>
      <c r="R12" s="5">
        <f t="shared" si="6"/>
        <v>10.7</v>
      </c>
      <c r="S12" s="29">
        <f t="shared" si="7"/>
        <v>5</v>
      </c>
      <c r="T12" s="113">
        <v>13</v>
      </c>
      <c r="U12" s="74">
        <v>2.566</v>
      </c>
      <c r="V12" s="5">
        <f t="shared" si="8"/>
        <v>10.434000000000001</v>
      </c>
      <c r="W12" s="29">
        <f t="shared" si="9"/>
        <v>8</v>
      </c>
      <c r="X12" s="39">
        <f t="shared" si="10"/>
        <v>54.95099999999999</v>
      </c>
      <c r="Y12" s="29">
        <f t="shared" si="11"/>
        <v>8</v>
      </c>
      <c r="AA12" s="6">
        <v>7</v>
      </c>
      <c r="AB12" s="6">
        <f t="shared" si="12"/>
        <v>11.867</v>
      </c>
      <c r="AC12" s="6">
        <f t="shared" si="13"/>
        <v>6</v>
      </c>
      <c r="AD12" s="6">
        <f t="shared" si="14"/>
        <v>11.5</v>
      </c>
      <c r="AE12" s="6">
        <f t="shared" si="15"/>
        <v>6</v>
      </c>
      <c r="AF12" s="6">
        <f t="shared" si="16"/>
        <v>10.75</v>
      </c>
      <c r="AG12" s="6">
        <f t="shared" si="17"/>
        <v>7</v>
      </c>
      <c r="AH12" s="6">
        <f t="shared" si="18"/>
        <v>10.4</v>
      </c>
      <c r="AI12" s="59">
        <f t="shared" si="19"/>
        <v>6</v>
      </c>
      <c r="AJ12" s="59">
        <f t="shared" si="20"/>
        <v>10.5</v>
      </c>
      <c r="AK12" s="59">
        <f t="shared" si="21"/>
        <v>7</v>
      </c>
      <c r="AL12" s="6">
        <f t="shared" si="22"/>
        <v>55.3</v>
      </c>
      <c r="AM12" s="6">
        <f t="shared" si="23"/>
        <v>6</v>
      </c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IO12" s="1"/>
      <c r="IP12" s="10"/>
      <c r="IQ12" s="10"/>
      <c r="IR12" s="10"/>
    </row>
    <row r="13" spans="1:252" ht="18">
      <c r="A13" s="196">
        <v>94</v>
      </c>
      <c r="B13" s="188" t="s">
        <v>145</v>
      </c>
      <c r="C13" s="191" t="s">
        <v>64</v>
      </c>
      <c r="D13" s="113">
        <v>13.5</v>
      </c>
      <c r="E13" s="74">
        <v>1.5</v>
      </c>
      <c r="F13" s="75">
        <f t="shared" si="0"/>
        <v>12</v>
      </c>
      <c r="G13" s="76">
        <f t="shared" si="1"/>
        <v>4</v>
      </c>
      <c r="H13" s="113">
        <v>13.5</v>
      </c>
      <c r="I13" s="74">
        <v>1.85</v>
      </c>
      <c r="J13" s="5">
        <f t="shared" si="2"/>
        <v>11.65</v>
      </c>
      <c r="K13" s="29">
        <f t="shared" si="3"/>
        <v>4</v>
      </c>
      <c r="L13" s="113">
        <v>13</v>
      </c>
      <c r="M13" s="74">
        <v>1.55</v>
      </c>
      <c r="N13" s="5">
        <f t="shared" si="4"/>
        <v>11.45</v>
      </c>
      <c r="O13" s="29">
        <f t="shared" si="5"/>
        <v>2</v>
      </c>
      <c r="P13" s="113">
        <v>13.5</v>
      </c>
      <c r="Q13" s="74">
        <v>1.9</v>
      </c>
      <c r="R13" s="5">
        <f t="shared" si="6"/>
        <v>11.6</v>
      </c>
      <c r="S13" s="29">
        <f t="shared" si="7"/>
        <v>2</v>
      </c>
      <c r="T13" s="113">
        <v>13</v>
      </c>
      <c r="U13" s="74">
        <v>3.4</v>
      </c>
      <c r="V13" s="5">
        <f t="shared" si="8"/>
        <v>9.6</v>
      </c>
      <c r="W13" s="29">
        <f t="shared" si="9"/>
        <v>10</v>
      </c>
      <c r="X13" s="39">
        <f t="shared" si="10"/>
        <v>56.3</v>
      </c>
      <c r="Y13" s="29">
        <f t="shared" si="11"/>
        <v>2</v>
      </c>
      <c r="AA13" s="6">
        <v>8</v>
      </c>
      <c r="AB13" s="6">
        <f t="shared" si="12"/>
        <v>11.667</v>
      </c>
      <c r="AC13" s="6">
        <f t="shared" si="13"/>
        <v>7</v>
      </c>
      <c r="AD13" s="6">
        <f t="shared" si="14"/>
        <v>11.45</v>
      </c>
      <c r="AE13" s="6">
        <f t="shared" si="15"/>
        <v>7</v>
      </c>
      <c r="AF13" s="6">
        <f t="shared" si="16"/>
        <v>10.65</v>
      </c>
      <c r="AG13" s="6">
        <f t="shared" si="17"/>
        <v>8</v>
      </c>
      <c r="AH13" s="6">
        <f t="shared" si="18"/>
        <v>10.35</v>
      </c>
      <c r="AI13" s="59">
        <f t="shared" si="19"/>
        <v>7</v>
      </c>
      <c r="AJ13" s="59">
        <f t="shared" si="20"/>
        <v>10.434000000000001</v>
      </c>
      <c r="AK13" s="59">
        <f t="shared" si="21"/>
        <v>8</v>
      </c>
      <c r="AL13" s="6">
        <f t="shared" si="22"/>
        <v>55.001000000000005</v>
      </c>
      <c r="AM13" s="6">
        <f t="shared" si="23"/>
        <v>7</v>
      </c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IO13" s="1"/>
      <c r="IP13" s="10"/>
      <c r="IQ13" s="10"/>
      <c r="IR13" s="10"/>
    </row>
    <row r="14" spans="1:252" ht="18">
      <c r="A14" s="196">
        <v>95</v>
      </c>
      <c r="B14" s="188" t="s">
        <v>293</v>
      </c>
      <c r="C14" s="191"/>
      <c r="D14" s="113">
        <v>0</v>
      </c>
      <c r="E14" s="74">
        <v>0</v>
      </c>
      <c r="F14" s="75">
        <f t="shared" si="0"/>
        <v>0</v>
      </c>
      <c r="G14" s="76">
        <f t="shared" si="1"/>
        <v>11</v>
      </c>
      <c r="H14" s="113">
        <v>0</v>
      </c>
      <c r="I14" s="74">
        <v>0</v>
      </c>
      <c r="J14" s="5">
        <f>H14-I14</f>
        <v>0</v>
      </c>
      <c r="K14" s="29">
        <f t="shared" si="3"/>
        <v>12</v>
      </c>
      <c r="L14" s="113">
        <v>0</v>
      </c>
      <c r="M14" s="74">
        <v>0</v>
      </c>
      <c r="N14" s="5">
        <f>L14-M14</f>
        <v>0</v>
      </c>
      <c r="O14" s="29">
        <f t="shared" si="5"/>
        <v>13</v>
      </c>
      <c r="P14" s="113">
        <v>0</v>
      </c>
      <c r="Q14" s="74">
        <v>0</v>
      </c>
      <c r="R14" s="5">
        <f>P14-Q14</f>
        <v>0</v>
      </c>
      <c r="S14" s="29">
        <f t="shared" si="7"/>
        <v>12</v>
      </c>
      <c r="T14" s="113">
        <v>0</v>
      </c>
      <c r="U14" s="74">
        <v>0</v>
      </c>
      <c r="V14" s="5">
        <f>T14-U14</f>
        <v>0</v>
      </c>
      <c r="W14" s="29">
        <f t="shared" si="9"/>
        <v>13</v>
      </c>
      <c r="X14" s="39">
        <f>R14+N14+J14+F14+V14</f>
        <v>0</v>
      </c>
      <c r="Y14" s="29">
        <f t="shared" si="11"/>
        <v>12</v>
      </c>
      <c r="AA14" s="6">
        <v>9</v>
      </c>
      <c r="AB14" s="6">
        <f t="shared" si="12"/>
        <v>11.534</v>
      </c>
      <c r="AC14" s="6">
        <f t="shared" si="13"/>
        <v>8</v>
      </c>
      <c r="AD14" s="6">
        <f t="shared" si="14"/>
        <v>11.15</v>
      </c>
      <c r="AE14" s="6">
        <f t="shared" si="15"/>
        <v>8</v>
      </c>
      <c r="AF14" s="6">
        <f t="shared" si="16"/>
        <v>10.35</v>
      </c>
      <c r="AG14" s="6">
        <f t="shared" si="17"/>
        <v>9</v>
      </c>
      <c r="AH14" s="6">
        <f t="shared" si="18"/>
        <v>10.3</v>
      </c>
      <c r="AI14" s="59">
        <f t="shared" si="19"/>
        <v>8</v>
      </c>
      <c r="AJ14" s="59">
        <f t="shared" si="20"/>
        <v>9.8</v>
      </c>
      <c r="AK14" s="59">
        <f t="shared" si="21"/>
        <v>9</v>
      </c>
      <c r="AL14" s="6">
        <f t="shared" si="22"/>
        <v>54.95099999999999</v>
      </c>
      <c r="AM14" s="6">
        <f t="shared" si="23"/>
        <v>8</v>
      </c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IO14" s="1"/>
      <c r="IP14" s="10"/>
      <c r="IQ14" s="10"/>
      <c r="IR14" s="10"/>
    </row>
    <row r="15" spans="1:252" ht="18">
      <c r="A15" s="196">
        <v>96</v>
      </c>
      <c r="B15" s="188" t="s">
        <v>199</v>
      </c>
      <c r="C15" s="191" t="s">
        <v>64</v>
      </c>
      <c r="D15" s="113">
        <v>13.5</v>
      </c>
      <c r="E15" s="74">
        <v>1.966</v>
      </c>
      <c r="F15" s="75">
        <f>D15-E15</f>
        <v>11.534</v>
      </c>
      <c r="G15" s="76">
        <f t="shared" si="1"/>
        <v>8</v>
      </c>
      <c r="H15" s="113">
        <v>13.5</v>
      </c>
      <c r="I15" s="74">
        <v>2</v>
      </c>
      <c r="J15" s="5">
        <f>H15-I15</f>
        <v>11.5</v>
      </c>
      <c r="K15" s="29">
        <f t="shared" si="3"/>
        <v>6</v>
      </c>
      <c r="L15" s="113">
        <v>13.5</v>
      </c>
      <c r="M15" s="74">
        <v>3.15</v>
      </c>
      <c r="N15" s="5">
        <f>L15-M15</f>
        <v>10.35</v>
      </c>
      <c r="O15" s="29">
        <f t="shared" si="5"/>
        <v>9</v>
      </c>
      <c r="P15" s="113">
        <v>13.5</v>
      </c>
      <c r="Q15" s="74">
        <v>1.85</v>
      </c>
      <c r="R15" s="5">
        <f>P15-Q15</f>
        <v>11.65</v>
      </c>
      <c r="S15" s="29">
        <f t="shared" si="7"/>
        <v>1</v>
      </c>
      <c r="T15" s="113">
        <v>13</v>
      </c>
      <c r="U15" s="74">
        <v>2.333</v>
      </c>
      <c r="V15" s="5">
        <f>T15-U15</f>
        <v>10.667</v>
      </c>
      <c r="W15" s="29">
        <f t="shared" si="9"/>
        <v>6</v>
      </c>
      <c r="X15" s="39">
        <f>R15+N15+J15+F15+V15</f>
        <v>55.701</v>
      </c>
      <c r="Y15" s="29">
        <f t="shared" si="11"/>
        <v>3</v>
      </c>
      <c r="AA15" s="6">
        <v>10</v>
      </c>
      <c r="AB15" s="6">
        <f t="shared" si="12"/>
        <v>11.534</v>
      </c>
      <c r="AC15" s="6">
        <f t="shared" si="13"/>
        <v>8</v>
      </c>
      <c r="AD15" s="6">
        <f t="shared" si="14"/>
        <v>10.55</v>
      </c>
      <c r="AE15" s="6">
        <f t="shared" si="15"/>
        <v>9</v>
      </c>
      <c r="AF15" s="6">
        <f t="shared" si="16"/>
        <v>9.3</v>
      </c>
      <c r="AG15" s="6">
        <f t="shared" si="17"/>
        <v>10</v>
      </c>
      <c r="AH15" s="6">
        <f t="shared" si="18"/>
        <v>10</v>
      </c>
      <c r="AI15" s="59">
        <f t="shared" si="19"/>
        <v>9</v>
      </c>
      <c r="AJ15" s="59">
        <f t="shared" si="20"/>
        <v>9.6</v>
      </c>
      <c r="AK15" s="59">
        <f t="shared" si="21"/>
        <v>10</v>
      </c>
      <c r="AL15" s="6">
        <f t="shared" si="22"/>
        <v>51.384</v>
      </c>
      <c r="AM15" s="6">
        <f t="shared" si="23"/>
        <v>9</v>
      </c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IO15" s="1"/>
      <c r="IP15" s="10"/>
      <c r="IQ15" s="10"/>
      <c r="IR15" s="10"/>
    </row>
    <row r="16" spans="1:252" ht="18">
      <c r="A16" s="196">
        <v>97</v>
      </c>
      <c r="B16" s="188" t="s">
        <v>200</v>
      </c>
      <c r="C16" s="191" t="s">
        <v>64</v>
      </c>
      <c r="D16" s="113">
        <v>13.5</v>
      </c>
      <c r="E16" s="74">
        <v>1.6</v>
      </c>
      <c r="F16" s="75">
        <f>D16-E16</f>
        <v>11.9</v>
      </c>
      <c r="G16" s="76">
        <f t="shared" si="1"/>
        <v>5</v>
      </c>
      <c r="H16" s="113">
        <v>13</v>
      </c>
      <c r="I16" s="74">
        <v>2.45</v>
      </c>
      <c r="J16" s="5">
        <f>H16-I16</f>
        <v>10.55</v>
      </c>
      <c r="K16" s="29">
        <f t="shared" si="3"/>
        <v>9</v>
      </c>
      <c r="L16" s="113">
        <v>13</v>
      </c>
      <c r="M16" s="74">
        <v>1.65</v>
      </c>
      <c r="N16" s="5">
        <f>L16-M16</f>
        <v>11.35</v>
      </c>
      <c r="O16" s="29">
        <f t="shared" si="5"/>
        <v>3</v>
      </c>
      <c r="P16" s="113">
        <v>13.5</v>
      </c>
      <c r="Q16" s="74">
        <v>2.8</v>
      </c>
      <c r="R16" s="5">
        <f>P16-Q16</f>
        <v>10.7</v>
      </c>
      <c r="S16" s="29">
        <f t="shared" si="7"/>
        <v>5</v>
      </c>
      <c r="T16" s="113">
        <v>13.5</v>
      </c>
      <c r="U16" s="74">
        <v>2.5</v>
      </c>
      <c r="V16" s="5">
        <f>T16-U16</f>
        <v>11</v>
      </c>
      <c r="W16" s="29">
        <f t="shared" si="9"/>
        <v>3</v>
      </c>
      <c r="X16" s="39">
        <f>R16+N16+J16+F16+V16</f>
        <v>55.49999999999999</v>
      </c>
      <c r="Y16" s="29">
        <f t="shared" si="11"/>
        <v>4</v>
      </c>
      <c r="AA16" s="6">
        <v>11</v>
      </c>
      <c r="AB16" s="6">
        <f t="shared" si="12"/>
        <v>11.467</v>
      </c>
      <c r="AC16" s="6">
        <f t="shared" si="13"/>
        <v>9</v>
      </c>
      <c r="AD16" s="6">
        <f t="shared" si="14"/>
        <v>10.45</v>
      </c>
      <c r="AE16" s="6">
        <f t="shared" si="15"/>
        <v>10</v>
      </c>
      <c r="AF16" s="6">
        <f t="shared" si="16"/>
        <v>9.05</v>
      </c>
      <c r="AG16" s="6">
        <f t="shared" si="17"/>
        <v>11</v>
      </c>
      <c r="AH16" s="6">
        <f t="shared" si="18"/>
        <v>9.5</v>
      </c>
      <c r="AI16" s="59">
        <f t="shared" si="19"/>
        <v>10</v>
      </c>
      <c r="AJ16" s="59">
        <f t="shared" si="20"/>
        <v>9.5</v>
      </c>
      <c r="AK16" s="59">
        <f t="shared" si="21"/>
        <v>11</v>
      </c>
      <c r="AL16" s="6">
        <f t="shared" si="22"/>
        <v>51.334</v>
      </c>
      <c r="AM16" s="6">
        <f t="shared" si="23"/>
        <v>10</v>
      </c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IO16" s="1"/>
      <c r="IP16" s="10"/>
      <c r="IQ16" s="10"/>
      <c r="IR16" s="10"/>
    </row>
    <row r="17" spans="1:252" ht="18">
      <c r="A17" s="196">
        <v>98</v>
      </c>
      <c r="B17" s="188" t="s">
        <v>201</v>
      </c>
      <c r="C17" s="191" t="s">
        <v>150</v>
      </c>
      <c r="D17" s="113">
        <v>13.5</v>
      </c>
      <c r="E17" s="74">
        <v>1.966</v>
      </c>
      <c r="F17" s="75">
        <f>D17-E17</f>
        <v>11.534</v>
      </c>
      <c r="G17" s="76">
        <f t="shared" si="1"/>
        <v>8</v>
      </c>
      <c r="H17" s="113">
        <v>13.5</v>
      </c>
      <c r="I17" s="74">
        <v>1.8</v>
      </c>
      <c r="J17" s="5">
        <f>H17-I17</f>
        <v>11.7</v>
      </c>
      <c r="K17" s="29">
        <f t="shared" si="3"/>
        <v>3</v>
      </c>
      <c r="L17" s="113">
        <v>12.5</v>
      </c>
      <c r="M17" s="74">
        <v>3.2</v>
      </c>
      <c r="N17" s="5">
        <f>L17-M17</f>
        <v>9.3</v>
      </c>
      <c r="O17" s="29">
        <f t="shared" si="5"/>
        <v>10</v>
      </c>
      <c r="P17" s="113">
        <v>12.5</v>
      </c>
      <c r="Q17" s="74">
        <v>4.2</v>
      </c>
      <c r="R17" s="5">
        <f>P17-Q17</f>
        <v>8.3</v>
      </c>
      <c r="S17" s="29">
        <f t="shared" si="7"/>
        <v>11</v>
      </c>
      <c r="T17" s="113">
        <v>13.5</v>
      </c>
      <c r="U17" s="74">
        <v>3</v>
      </c>
      <c r="V17" s="5">
        <f>T17-U17</f>
        <v>10.5</v>
      </c>
      <c r="W17" s="29">
        <f t="shared" si="9"/>
        <v>7</v>
      </c>
      <c r="X17" s="39">
        <f>R17+N17+J17+F17+V17</f>
        <v>51.334</v>
      </c>
      <c r="Y17" s="29">
        <f t="shared" si="11"/>
        <v>10</v>
      </c>
      <c r="AA17" s="6">
        <v>12</v>
      </c>
      <c r="AB17" s="6">
        <f t="shared" si="12"/>
        <v>11.3</v>
      </c>
      <c r="AC17" s="6">
        <f t="shared" si="13"/>
        <v>10</v>
      </c>
      <c r="AD17" s="6">
        <f t="shared" si="14"/>
        <v>10.4</v>
      </c>
      <c r="AE17" s="6">
        <f t="shared" si="15"/>
        <v>11</v>
      </c>
      <c r="AF17" s="6">
        <f t="shared" si="16"/>
        <v>8.9</v>
      </c>
      <c r="AG17" s="6">
        <f t="shared" si="17"/>
        <v>12</v>
      </c>
      <c r="AH17" s="6">
        <f t="shared" si="18"/>
        <v>8.3</v>
      </c>
      <c r="AI17" s="59">
        <f t="shared" si="19"/>
        <v>11</v>
      </c>
      <c r="AJ17" s="59">
        <f t="shared" si="20"/>
        <v>8.9</v>
      </c>
      <c r="AK17" s="59">
        <f t="shared" si="21"/>
        <v>12</v>
      </c>
      <c r="AL17" s="6">
        <f t="shared" si="22"/>
        <v>50.74999999999999</v>
      </c>
      <c r="AM17" s="6">
        <f t="shared" si="23"/>
        <v>11</v>
      </c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IO17" s="1"/>
      <c r="IP17" s="10"/>
      <c r="IQ17" s="10"/>
      <c r="IR17" s="10"/>
    </row>
    <row r="18" spans="1:252" ht="18.75" thickBot="1">
      <c r="A18" s="198">
        <v>99</v>
      </c>
      <c r="B18" s="193" t="s">
        <v>202</v>
      </c>
      <c r="C18" s="194" t="s">
        <v>150</v>
      </c>
      <c r="D18" s="106">
        <v>13.5</v>
      </c>
      <c r="E18" s="32">
        <v>1.3</v>
      </c>
      <c r="F18" s="33">
        <f>D18-E18</f>
        <v>12.2</v>
      </c>
      <c r="G18" s="34">
        <f t="shared" si="1"/>
        <v>1</v>
      </c>
      <c r="H18" s="106">
        <v>13.5</v>
      </c>
      <c r="I18" s="32">
        <v>1.9</v>
      </c>
      <c r="J18" s="33">
        <f>H18-I18</f>
        <v>11.6</v>
      </c>
      <c r="K18" s="34">
        <f t="shared" si="3"/>
        <v>5</v>
      </c>
      <c r="L18" s="106">
        <v>13</v>
      </c>
      <c r="M18" s="32">
        <v>2.1</v>
      </c>
      <c r="N18" s="33">
        <f>L18-M18</f>
        <v>10.9</v>
      </c>
      <c r="O18" s="34">
        <f t="shared" si="5"/>
        <v>5</v>
      </c>
      <c r="P18" s="106">
        <v>13</v>
      </c>
      <c r="Q18" s="32">
        <v>2.2</v>
      </c>
      <c r="R18" s="33">
        <f>P18-Q18</f>
        <v>10.8</v>
      </c>
      <c r="S18" s="34">
        <f t="shared" si="7"/>
        <v>4</v>
      </c>
      <c r="T18" s="106">
        <v>13</v>
      </c>
      <c r="U18" s="32">
        <v>3.2</v>
      </c>
      <c r="V18" s="33">
        <f>T18-U18</f>
        <v>9.8</v>
      </c>
      <c r="W18" s="34">
        <f t="shared" si="9"/>
        <v>9</v>
      </c>
      <c r="X18" s="40">
        <f>R18+N18+J18+F18+V18</f>
        <v>55.3</v>
      </c>
      <c r="Y18" s="34">
        <f t="shared" si="11"/>
        <v>6</v>
      </c>
      <c r="AA18" s="6">
        <v>13</v>
      </c>
      <c r="AB18" s="6">
        <f t="shared" si="12"/>
        <v>0</v>
      </c>
      <c r="AC18" s="6">
        <f t="shared" si="13"/>
        <v>11</v>
      </c>
      <c r="AD18" s="6">
        <f t="shared" si="14"/>
        <v>0</v>
      </c>
      <c r="AE18" s="6">
        <f t="shared" si="15"/>
        <v>12</v>
      </c>
      <c r="AF18" s="6">
        <f t="shared" si="16"/>
        <v>0</v>
      </c>
      <c r="AG18" s="6">
        <f t="shared" si="17"/>
        <v>13</v>
      </c>
      <c r="AH18" s="6">
        <f t="shared" si="18"/>
        <v>0</v>
      </c>
      <c r="AI18" s="59">
        <f t="shared" si="19"/>
        <v>12</v>
      </c>
      <c r="AJ18" s="59">
        <f t="shared" si="20"/>
        <v>0</v>
      </c>
      <c r="AK18" s="59">
        <f t="shared" si="21"/>
        <v>13</v>
      </c>
      <c r="AL18" s="6">
        <f t="shared" si="22"/>
        <v>0</v>
      </c>
      <c r="AM18" s="6">
        <f t="shared" si="23"/>
        <v>12</v>
      </c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IO18" s="1"/>
      <c r="IP18" s="10"/>
      <c r="IQ18" s="10"/>
      <c r="IR18" s="10"/>
    </row>
    <row r="19" spans="5:37" ht="12.75">
      <c r="E19" s="9" t="s">
        <v>7</v>
      </c>
      <c r="AJ19" s="52"/>
      <c r="AK19" s="52"/>
    </row>
    <row r="20" spans="1:37" ht="20.25">
      <c r="A20" s="150" t="s">
        <v>92</v>
      </c>
      <c r="AJ20" s="52"/>
      <c r="AK20" s="52"/>
    </row>
    <row r="21" spans="4:22" ht="18">
      <c r="D21" s="16" t="s">
        <v>83</v>
      </c>
      <c r="E21" s="16" t="s">
        <v>84</v>
      </c>
      <c r="F21" s="4" t="s">
        <v>5</v>
      </c>
      <c r="L21" s="116"/>
      <c r="M21" s="126"/>
      <c r="N21" s="61"/>
      <c r="O21" s="127"/>
      <c r="P21" s="126"/>
      <c r="Q21" s="116"/>
      <c r="R21" s="116"/>
      <c r="S21" s="61"/>
      <c r="T21" s="61"/>
      <c r="U21" s="62"/>
      <c r="V21" s="62"/>
    </row>
    <row r="22" spans="1:22" ht="18">
      <c r="A22" s="190">
        <v>90</v>
      </c>
      <c r="B22" s="188" t="s">
        <v>196</v>
      </c>
      <c r="C22" s="191" t="s">
        <v>108</v>
      </c>
      <c r="D22" s="105">
        <v>13.5</v>
      </c>
      <c r="E22" s="15">
        <v>2.95</v>
      </c>
      <c r="F22" s="5">
        <f>D22-E22</f>
        <v>10.55</v>
      </c>
      <c r="S22" s="61"/>
      <c r="T22" s="61"/>
      <c r="U22" s="62"/>
      <c r="V22" s="62"/>
    </row>
    <row r="23" spans="1:22" ht="18">
      <c r="A23" s="130"/>
      <c r="B23" s="131"/>
      <c r="C23" s="129"/>
      <c r="D23" s="105">
        <v>0</v>
      </c>
      <c r="E23" s="15">
        <v>0</v>
      </c>
      <c r="F23" s="5">
        <f>D23-E23</f>
        <v>0</v>
      </c>
      <c r="S23" s="61"/>
      <c r="T23" s="61"/>
      <c r="U23" s="62"/>
      <c r="V23" s="62"/>
    </row>
    <row r="24" spans="19:22" ht="18">
      <c r="S24" s="61"/>
      <c r="T24" s="61"/>
      <c r="U24" s="62"/>
      <c r="V24" s="62"/>
    </row>
    <row r="25" spans="19:22" ht="18">
      <c r="S25" s="61"/>
      <c r="T25" s="61"/>
      <c r="U25" s="62"/>
      <c r="V25" s="62"/>
    </row>
    <row r="26" spans="19:22" ht="18">
      <c r="S26" s="61"/>
      <c r="T26" s="61"/>
      <c r="U26" s="62"/>
      <c r="V26" s="62"/>
    </row>
    <row r="27" spans="19:22" ht="18">
      <c r="S27" s="61"/>
      <c r="T27" s="61"/>
      <c r="U27" s="62"/>
      <c r="V27" s="62"/>
    </row>
  </sheetData>
  <sheetProtection/>
  <mergeCells count="6">
    <mergeCell ref="X4:Y4"/>
    <mergeCell ref="F4:G4"/>
    <mergeCell ref="J4:K4"/>
    <mergeCell ref="N4:O4"/>
    <mergeCell ref="R4:S4"/>
    <mergeCell ref="V4:W4"/>
  </mergeCells>
  <conditionalFormatting sqref="F21:F23 J5:K18 N5:O18 R5:S18 V5:Y18 F5:G18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printOptions/>
  <pageMargins left="0.7480314960629921" right="0.7480314960629921" top="1.3779527559055118" bottom="0.984251968503937" header="0.5118110236220472" footer="0.5118110236220472"/>
  <pageSetup fitToHeight="1" fitToWidth="1" horizontalDpi="300" verticalDpi="300" orientation="landscape" paperSize="9" scale="46" r:id="rId2"/>
  <headerFooter alignWithMargins="0">
    <oddHeader>&amp;C&amp;16NWGA GRADES FINALS 2013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6.8515625" style="7" customWidth="1"/>
    <col min="2" max="2" width="35.7109375" style="7" customWidth="1"/>
    <col min="3" max="3" width="27.28125" style="9" customWidth="1"/>
    <col min="4" max="4" width="11.8515625" style="9" bestFit="1" customWidth="1"/>
    <col min="5" max="5" width="13.7109375" style="9" customWidth="1"/>
    <col min="6" max="6" width="13.57421875" style="9" bestFit="1" customWidth="1"/>
    <col min="7" max="7" width="11.8515625" style="9" bestFit="1" customWidth="1"/>
    <col min="8" max="8" width="11.7109375" style="9" bestFit="1" customWidth="1"/>
    <col min="9" max="9" width="13.57421875" style="9" bestFit="1" customWidth="1"/>
    <col min="10" max="10" width="12.421875" style="9" bestFit="1" customWidth="1"/>
    <col min="11" max="11" width="6.421875" style="7" bestFit="1" customWidth="1"/>
    <col min="12" max="12" width="11.8515625" style="7" bestFit="1" customWidth="1"/>
    <col min="13" max="13" width="11.7109375" style="9" bestFit="1" customWidth="1"/>
    <col min="14" max="14" width="10.00390625" style="9" bestFit="1" customWidth="1"/>
    <col min="15" max="15" width="6.421875" style="9" bestFit="1" customWidth="1"/>
    <col min="16" max="16" width="11.8515625" style="7" bestFit="1" customWidth="1"/>
    <col min="17" max="17" width="11.7109375" style="7" bestFit="1" customWidth="1"/>
    <col min="18" max="18" width="10.00390625" style="9" bestFit="1" customWidth="1"/>
    <col min="19" max="19" width="6.421875" style="9" bestFit="1" customWidth="1"/>
    <col min="20" max="20" width="11.8515625" style="9" bestFit="1" customWidth="1"/>
    <col min="21" max="21" width="11.7109375" style="7" bestFit="1" customWidth="1"/>
    <col min="22" max="22" width="10.00390625" style="7" bestFit="1" customWidth="1"/>
    <col min="23" max="23" width="6.421875" style="9" bestFit="1" customWidth="1"/>
    <col min="24" max="24" width="16.00390625" style="9" customWidth="1"/>
    <col min="25" max="25" width="11.7109375" style="7" bestFit="1" customWidth="1"/>
    <col min="26" max="26" width="10.00390625" style="7" bestFit="1" customWidth="1"/>
    <col min="27" max="27" width="6.421875" style="9" bestFit="1" customWidth="1"/>
    <col min="28" max="28" width="10.00390625" style="9" bestFit="1" customWidth="1"/>
    <col min="29" max="29" width="6.421875" style="9" bestFit="1" customWidth="1"/>
    <col min="30" max="30" width="21.140625" style="7" customWidth="1"/>
    <col min="31" max="31" width="10.7109375" style="7" hidden="1" customWidth="1"/>
    <col min="32" max="32" width="11.8515625" style="7" hidden="1" customWidth="1"/>
    <col min="33" max="33" width="11.140625" style="7" hidden="1" customWidth="1"/>
    <col min="34" max="34" width="9.140625" style="0" hidden="1" customWidth="1"/>
    <col min="35" max="39" width="9.140625" style="7" hidden="1" customWidth="1"/>
    <col min="40" max="41" width="9.140625" style="0" hidden="1" customWidth="1"/>
    <col min="42" max="43" width="9.140625" style="7" hidden="1" customWidth="1"/>
    <col min="44" max="46" width="9.140625" style="7" customWidth="1"/>
    <col min="47" max="82" width="10.7109375" style="7" customWidth="1"/>
    <col min="83" max="16384" width="9.140625" style="7" customWidth="1"/>
  </cols>
  <sheetData>
    <row r="1" spans="34:41" ht="12.75">
      <c r="AH1" s="7"/>
      <c r="AN1" s="10"/>
      <c r="AO1" s="10"/>
    </row>
    <row r="2" spans="1:41" ht="33.75">
      <c r="A2" s="184" t="s">
        <v>91</v>
      </c>
      <c r="D2" s="185"/>
      <c r="E2" s="7"/>
      <c r="G2" s="184" t="s">
        <v>22</v>
      </c>
      <c r="L2" s="186"/>
      <c r="AH2" s="7"/>
      <c r="AN2" s="10"/>
      <c r="AO2" s="10"/>
    </row>
    <row r="3" spans="34:41" ht="13.5" thickBot="1">
      <c r="AH3" s="7"/>
      <c r="AN3" s="10"/>
      <c r="AO3" s="10"/>
    </row>
    <row r="4" spans="1:253" s="20" customFormat="1" ht="32.25" customHeight="1" thickBot="1">
      <c r="A4" s="109" t="s">
        <v>10</v>
      </c>
      <c r="B4" s="110" t="s">
        <v>9</v>
      </c>
      <c r="C4" s="111" t="s">
        <v>6</v>
      </c>
      <c r="D4" s="67" t="s">
        <v>0</v>
      </c>
      <c r="E4" s="68"/>
      <c r="F4" s="219"/>
      <c r="G4" s="219"/>
      <c r="H4" s="219"/>
      <c r="I4" s="219"/>
      <c r="J4" s="219"/>
      <c r="K4" s="220"/>
      <c r="L4" s="67" t="s">
        <v>1</v>
      </c>
      <c r="M4" s="68"/>
      <c r="N4" s="219"/>
      <c r="O4" s="220"/>
      <c r="P4" s="67" t="s">
        <v>2</v>
      </c>
      <c r="Q4" s="68"/>
      <c r="R4" s="219"/>
      <c r="S4" s="220"/>
      <c r="T4" s="67" t="s">
        <v>3</v>
      </c>
      <c r="U4" s="68"/>
      <c r="V4" s="219"/>
      <c r="W4" s="220"/>
      <c r="X4" s="69" t="s">
        <v>26</v>
      </c>
      <c r="Y4" s="68"/>
      <c r="Z4" s="219"/>
      <c r="AA4" s="220"/>
      <c r="AB4" s="217" t="s">
        <v>4</v>
      </c>
      <c r="AC4" s="218"/>
      <c r="AE4" s="21"/>
      <c r="AF4" s="21" t="s">
        <v>0</v>
      </c>
      <c r="AG4" s="21"/>
      <c r="AH4" s="22" t="s">
        <v>1</v>
      </c>
      <c r="AI4" s="22"/>
      <c r="AJ4" s="21" t="s">
        <v>2</v>
      </c>
      <c r="AK4" s="21"/>
      <c r="AL4" s="22" t="s">
        <v>3</v>
      </c>
      <c r="AM4" s="22"/>
      <c r="AN4" s="20" t="s">
        <v>18</v>
      </c>
      <c r="AP4" s="22" t="s">
        <v>4</v>
      </c>
      <c r="AQ4" s="22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IS4" s="24"/>
    </row>
    <row r="5" spans="1:253" s="17" customFormat="1" ht="18">
      <c r="A5" s="148" t="s">
        <v>7</v>
      </c>
      <c r="B5" s="112"/>
      <c r="C5" s="48"/>
      <c r="D5" s="115" t="s">
        <v>83</v>
      </c>
      <c r="E5" s="44" t="s">
        <v>84</v>
      </c>
      <c r="F5" s="149" t="s">
        <v>23</v>
      </c>
      <c r="G5" s="115" t="s">
        <v>83</v>
      </c>
      <c r="H5" s="44" t="s">
        <v>84</v>
      </c>
      <c r="I5" s="149" t="s">
        <v>24</v>
      </c>
      <c r="J5" s="47" t="s">
        <v>25</v>
      </c>
      <c r="K5" s="48" t="s">
        <v>20</v>
      </c>
      <c r="L5" s="115" t="s">
        <v>83</v>
      </c>
      <c r="M5" s="44" t="s">
        <v>84</v>
      </c>
      <c r="N5" s="81" t="s">
        <v>5</v>
      </c>
      <c r="O5" s="48" t="s">
        <v>20</v>
      </c>
      <c r="P5" s="115" t="s">
        <v>83</v>
      </c>
      <c r="Q5" s="44" t="s">
        <v>84</v>
      </c>
      <c r="R5" s="81" t="s">
        <v>5</v>
      </c>
      <c r="S5" s="48" t="s">
        <v>20</v>
      </c>
      <c r="T5" s="115" t="s">
        <v>83</v>
      </c>
      <c r="U5" s="44" t="s">
        <v>84</v>
      </c>
      <c r="V5" s="81" t="s">
        <v>5</v>
      </c>
      <c r="W5" s="48" t="s">
        <v>20</v>
      </c>
      <c r="X5" s="115" t="s">
        <v>83</v>
      </c>
      <c r="Y5" s="44" t="s">
        <v>84</v>
      </c>
      <c r="Z5" s="81" t="s">
        <v>5</v>
      </c>
      <c r="AA5" s="48" t="s">
        <v>20</v>
      </c>
      <c r="AB5" s="82" t="s">
        <v>5</v>
      </c>
      <c r="AC5" s="48" t="s">
        <v>20</v>
      </c>
      <c r="AE5" s="18"/>
      <c r="AF5" s="18"/>
      <c r="AG5" s="18"/>
      <c r="AH5" s="18"/>
      <c r="AI5" s="18"/>
      <c r="AJ5" s="18"/>
      <c r="AK5" s="18"/>
      <c r="AL5" s="18"/>
      <c r="AM5" s="18"/>
      <c r="AP5" s="18"/>
      <c r="AQ5" s="18"/>
      <c r="IS5" s="19"/>
    </row>
    <row r="6" spans="1:256" ht="18">
      <c r="A6" s="196">
        <v>100</v>
      </c>
      <c r="B6" s="188" t="s">
        <v>111</v>
      </c>
      <c r="C6" s="191" t="s">
        <v>64</v>
      </c>
      <c r="D6" s="104">
        <v>13.5</v>
      </c>
      <c r="E6" s="14">
        <v>1.366</v>
      </c>
      <c r="F6" s="45">
        <f aca="true" t="shared" si="0" ref="F6:F13">D6-E6</f>
        <v>12.134</v>
      </c>
      <c r="G6" s="104">
        <v>13.5</v>
      </c>
      <c r="H6" s="14">
        <v>1.333</v>
      </c>
      <c r="I6" s="45">
        <f aca="true" t="shared" si="1" ref="I6:I13">G6-H6</f>
        <v>12.167</v>
      </c>
      <c r="J6" s="49">
        <f aca="true" t="shared" si="2" ref="J6:J13">SUM(F6+I6)/2</f>
        <v>12.150500000000001</v>
      </c>
      <c r="K6" s="29">
        <f aca="true" t="shared" si="3" ref="K6:K13">VLOOKUP(J6,AF$6:AG$13,2,FALSE)</f>
        <v>5</v>
      </c>
      <c r="L6" s="104">
        <v>13.5</v>
      </c>
      <c r="M6" s="14">
        <v>1.1</v>
      </c>
      <c r="N6" s="5">
        <f aca="true" t="shared" si="4" ref="N6:N13">L6-M6</f>
        <v>12.4</v>
      </c>
      <c r="O6" s="29">
        <f aca="true" t="shared" si="5" ref="O6:O13">VLOOKUP(N6,AH$6:AI$13,2,FALSE)</f>
        <v>2</v>
      </c>
      <c r="P6" s="104">
        <v>13</v>
      </c>
      <c r="Q6" s="14">
        <v>1.8</v>
      </c>
      <c r="R6" s="5">
        <f aca="true" t="shared" si="6" ref="R6:R13">P6-Q6</f>
        <v>11.2</v>
      </c>
      <c r="S6" s="29">
        <f aca="true" t="shared" si="7" ref="S6:S13">VLOOKUP(R6,AJ$6:AK$13,2,FALSE)</f>
        <v>2</v>
      </c>
      <c r="T6" s="104">
        <v>13.5</v>
      </c>
      <c r="U6" s="14">
        <v>1.8</v>
      </c>
      <c r="V6" s="5">
        <f aca="true" t="shared" si="8" ref="V6:V13">T6-U6</f>
        <v>11.7</v>
      </c>
      <c r="W6" s="29">
        <f aca="true" t="shared" si="9" ref="W6:W13">VLOOKUP(V6,AL$6:AM$13,2,FALSE)</f>
        <v>2</v>
      </c>
      <c r="X6" s="104">
        <v>13.5</v>
      </c>
      <c r="Y6" s="14">
        <v>1.766</v>
      </c>
      <c r="Z6" s="5">
        <f aca="true" t="shared" si="10" ref="Z6:Z13">X6-Y6</f>
        <v>11.734</v>
      </c>
      <c r="AA6" s="29">
        <f aca="true" t="shared" si="11" ref="AA6:AA13">VLOOKUP(Z6,AN$6:AO$13,2,FALSE)</f>
        <v>2</v>
      </c>
      <c r="AB6" s="39">
        <f aca="true" t="shared" si="12" ref="AB6:AB13">V6+R6+N6+J6+Z6</f>
        <v>59.1845</v>
      </c>
      <c r="AC6" s="29">
        <f aca="true" t="shared" si="13" ref="AC6:AC13">VLOOKUP(AB6,AP$6:AQ$13,2,FALSE)</f>
        <v>2</v>
      </c>
      <c r="AE6" s="6">
        <v>1</v>
      </c>
      <c r="AF6" s="6">
        <f>LARGE(J$6:J$13,$AE6)</f>
        <v>12.517</v>
      </c>
      <c r="AG6" s="6">
        <f>IF(AF6=AF5,AG5,AG5+1)</f>
        <v>1</v>
      </c>
      <c r="AH6" s="6">
        <f>LARGE(N$6:N$13,$AE6)</f>
        <v>12.65</v>
      </c>
      <c r="AI6" s="6">
        <f>IF(AH6=AH5,AI5,AI5+1)</f>
        <v>1</v>
      </c>
      <c r="AJ6" s="6">
        <f>LARGE(R$6:R$13,$AE6)</f>
        <v>11.5</v>
      </c>
      <c r="AK6" s="6">
        <f>IF(AJ6=AJ5,AK5,AK5+1)</f>
        <v>1</v>
      </c>
      <c r="AL6" s="6">
        <f>LARGE(V$6:V$13,$AE6)</f>
        <v>11.8</v>
      </c>
      <c r="AM6" s="6">
        <f>IF(AL6=AL5,AM5,AM5+1)</f>
        <v>1</v>
      </c>
      <c r="AN6" s="6">
        <f>LARGE(Z$6:Z$13,$AE6)</f>
        <v>12.667</v>
      </c>
      <c r="AO6" s="6">
        <f>IF(AN6=AN5,AO5,AO5+1)</f>
        <v>1</v>
      </c>
      <c r="AP6" s="6">
        <f>LARGE(AB$6:AB$13,$AE6)</f>
        <v>60.266999999999996</v>
      </c>
      <c r="AQ6" s="6">
        <f>IF(AP6=AP5,AQ5,AQ5+1)</f>
        <v>1</v>
      </c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IS6" s="1"/>
      <c r="IT6" s="10"/>
      <c r="IU6" s="10"/>
      <c r="IV6" s="10"/>
    </row>
    <row r="7" spans="1:256" ht="18">
      <c r="A7" s="196">
        <v>101</v>
      </c>
      <c r="B7" s="188" t="s">
        <v>110</v>
      </c>
      <c r="C7" s="191" t="s">
        <v>90</v>
      </c>
      <c r="D7" s="105">
        <v>13.5</v>
      </c>
      <c r="E7" s="15">
        <v>1.2</v>
      </c>
      <c r="F7" s="45">
        <f t="shared" si="0"/>
        <v>12.3</v>
      </c>
      <c r="G7" s="105">
        <v>13.5</v>
      </c>
      <c r="H7" s="15">
        <v>1</v>
      </c>
      <c r="I7" s="45">
        <f t="shared" si="1"/>
        <v>12.5</v>
      </c>
      <c r="J7" s="49">
        <f t="shared" si="2"/>
        <v>12.4</v>
      </c>
      <c r="K7" s="29">
        <f t="shared" si="3"/>
        <v>2</v>
      </c>
      <c r="L7" s="105">
        <v>12.5</v>
      </c>
      <c r="M7" s="15">
        <v>1.05</v>
      </c>
      <c r="N7" s="5">
        <f t="shared" si="4"/>
        <v>11.45</v>
      </c>
      <c r="O7" s="29">
        <f t="shared" si="5"/>
        <v>4</v>
      </c>
      <c r="P7" s="105">
        <v>12.5</v>
      </c>
      <c r="Q7" s="15">
        <v>1.85</v>
      </c>
      <c r="R7" s="5">
        <f t="shared" si="6"/>
        <v>10.65</v>
      </c>
      <c r="S7" s="29">
        <f t="shared" si="7"/>
        <v>3</v>
      </c>
      <c r="T7" s="105">
        <v>13</v>
      </c>
      <c r="U7" s="15">
        <v>2.9</v>
      </c>
      <c r="V7" s="5">
        <f t="shared" si="8"/>
        <v>10.1</v>
      </c>
      <c r="W7" s="29">
        <f t="shared" si="9"/>
        <v>8</v>
      </c>
      <c r="X7" s="105">
        <v>13</v>
      </c>
      <c r="Y7" s="15">
        <v>1.3</v>
      </c>
      <c r="Z7" s="5">
        <f t="shared" si="10"/>
        <v>11.7</v>
      </c>
      <c r="AA7" s="29">
        <f t="shared" si="11"/>
        <v>3</v>
      </c>
      <c r="AB7" s="39">
        <f t="shared" si="12"/>
        <v>56.3</v>
      </c>
      <c r="AC7" s="29">
        <f t="shared" si="13"/>
        <v>4</v>
      </c>
      <c r="AE7" s="6">
        <v>2</v>
      </c>
      <c r="AF7" s="6">
        <f aca="true" t="shared" si="14" ref="AF7:AF13">LARGE(J$6:J$13,$AE7)</f>
        <v>12.4</v>
      </c>
      <c r="AG7" s="6">
        <f aca="true" t="shared" si="15" ref="AG7:AG13">IF(AF7=AF6,AG6,AG6+1)</f>
        <v>2</v>
      </c>
      <c r="AH7" s="6">
        <f aca="true" t="shared" si="16" ref="AH7:AH13">LARGE(N$6:N$13,$AE7)</f>
        <v>12.4</v>
      </c>
      <c r="AI7" s="6">
        <f aca="true" t="shared" si="17" ref="AI7:AI13">IF(AH7=AH6,AI6,AI6+1)</f>
        <v>2</v>
      </c>
      <c r="AJ7" s="6">
        <f aca="true" t="shared" si="18" ref="AJ7:AJ13">LARGE(R$6:R$13,$AE7)</f>
        <v>11.2</v>
      </c>
      <c r="AK7" s="6">
        <f aca="true" t="shared" si="19" ref="AK7:AK13">IF(AJ7=AJ6,AK6,AK6+1)</f>
        <v>2</v>
      </c>
      <c r="AL7" s="6">
        <f aca="true" t="shared" si="20" ref="AL7:AL13">LARGE(V$6:V$13,$AE7)</f>
        <v>11.7</v>
      </c>
      <c r="AM7" s="6">
        <f aca="true" t="shared" si="21" ref="AM7:AM13">IF(AL7=AL6,AM6,AM6+1)</f>
        <v>2</v>
      </c>
      <c r="AN7" s="6">
        <f aca="true" t="shared" si="22" ref="AN7:AN13">LARGE(Z$6:Z$13,$AE7)</f>
        <v>11.734</v>
      </c>
      <c r="AO7" s="6">
        <f aca="true" t="shared" si="23" ref="AO7:AO13">IF(AN7=AN6,AO6,AO6+1)</f>
        <v>2</v>
      </c>
      <c r="AP7" s="6">
        <f aca="true" t="shared" si="24" ref="AP7:AP13">LARGE(AB$6:AB$13,$AE7)</f>
        <v>59.1845</v>
      </c>
      <c r="AQ7" s="6">
        <f aca="true" t="shared" si="25" ref="AQ7:AQ13">IF(AP7=AP6,AQ6,AQ6+1)</f>
        <v>2</v>
      </c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IS7" s="1"/>
      <c r="IT7" s="10"/>
      <c r="IU7" s="10"/>
      <c r="IV7" s="10"/>
    </row>
    <row r="8" spans="1:256" ht="18">
      <c r="A8" s="196">
        <v>102</v>
      </c>
      <c r="B8" s="188" t="s">
        <v>203</v>
      </c>
      <c r="C8" s="191" t="s">
        <v>90</v>
      </c>
      <c r="D8" s="105">
        <v>13.5</v>
      </c>
      <c r="E8" s="15">
        <v>1.3</v>
      </c>
      <c r="F8" s="45">
        <f t="shared" si="0"/>
        <v>12.2</v>
      </c>
      <c r="G8" s="105">
        <v>13.5</v>
      </c>
      <c r="H8" s="15">
        <v>1.033</v>
      </c>
      <c r="I8" s="45">
        <f t="shared" si="1"/>
        <v>12.467</v>
      </c>
      <c r="J8" s="49">
        <f t="shared" si="2"/>
        <v>12.3335</v>
      </c>
      <c r="K8" s="29">
        <f t="shared" si="3"/>
        <v>3</v>
      </c>
      <c r="L8" s="105">
        <v>12.5</v>
      </c>
      <c r="M8" s="15">
        <v>2.55</v>
      </c>
      <c r="N8" s="5">
        <f t="shared" si="4"/>
        <v>9.95</v>
      </c>
      <c r="O8" s="29">
        <f t="shared" si="5"/>
        <v>7</v>
      </c>
      <c r="P8" s="105">
        <v>12</v>
      </c>
      <c r="Q8" s="15">
        <v>4.5</v>
      </c>
      <c r="R8" s="5">
        <f t="shared" si="6"/>
        <v>7.5</v>
      </c>
      <c r="S8" s="29">
        <f t="shared" si="7"/>
        <v>8</v>
      </c>
      <c r="T8" s="105">
        <v>13</v>
      </c>
      <c r="U8" s="15">
        <v>2.65</v>
      </c>
      <c r="V8" s="5">
        <f t="shared" si="8"/>
        <v>10.35</v>
      </c>
      <c r="W8" s="29">
        <f t="shared" si="9"/>
        <v>7</v>
      </c>
      <c r="X8" s="105">
        <v>13</v>
      </c>
      <c r="Y8" s="15">
        <v>1.8</v>
      </c>
      <c r="Z8" s="5">
        <f t="shared" si="10"/>
        <v>11.2</v>
      </c>
      <c r="AA8" s="29">
        <f t="shared" si="11"/>
        <v>6</v>
      </c>
      <c r="AB8" s="39">
        <f t="shared" si="12"/>
        <v>51.3335</v>
      </c>
      <c r="AC8" s="29">
        <f t="shared" si="13"/>
        <v>8</v>
      </c>
      <c r="AE8" s="6">
        <v>3</v>
      </c>
      <c r="AF8" s="6">
        <f t="shared" si="14"/>
        <v>12.3335</v>
      </c>
      <c r="AG8" s="6">
        <f t="shared" si="15"/>
        <v>3</v>
      </c>
      <c r="AH8" s="6">
        <f t="shared" si="16"/>
        <v>12.25</v>
      </c>
      <c r="AI8" s="6">
        <f t="shared" si="17"/>
        <v>3</v>
      </c>
      <c r="AJ8" s="6">
        <f t="shared" si="18"/>
        <v>10.65</v>
      </c>
      <c r="AK8" s="6">
        <f t="shared" si="19"/>
        <v>3</v>
      </c>
      <c r="AL8" s="6">
        <f t="shared" si="20"/>
        <v>11.55</v>
      </c>
      <c r="AM8" s="6">
        <f t="shared" si="21"/>
        <v>3</v>
      </c>
      <c r="AN8" s="6">
        <f t="shared" si="22"/>
        <v>11.7</v>
      </c>
      <c r="AO8" s="6">
        <f t="shared" si="23"/>
        <v>3</v>
      </c>
      <c r="AP8" s="6">
        <f t="shared" si="24"/>
        <v>58.551</v>
      </c>
      <c r="AQ8" s="6">
        <f t="shared" si="25"/>
        <v>3</v>
      </c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IS8" s="1"/>
      <c r="IT8" s="10"/>
      <c r="IU8" s="10"/>
      <c r="IV8" s="10"/>
    </row>
    <row r="9" spans="1:256" ht="18">
      <c r="A9" s="196">
        <v>103</v>
      </c>
      <c r="B9" s="188" t="s">
        <v>109</v>
      </c>
      <c r="C9" s="191" t="s">
        <v>90</v>
      </c>
      <c r="D9" s="105">
        <v>13.5</v>
      </c>
      <c r="E9" s="15">
        <v>1.033</v>
      </c>
      <c r="F9" s="45">
        <f t="shared" si="0"/>
        <v>12.467</v>
      </c>
      <c r="G9" s="105">
        <v>13.5</v>
      </c>
      <c r="H9" s="15">
        <v>0.933</v>
      </c>
      <c r="I9" s="45">
        <f t="shared" si="1"/>
        <v>12.567</v>
      </c>
      <c r="J9" s="49">
        <f t="shared" si="2"/>
        <v>12.517</v>
      </c>
      <c r="K9" s="29">
        <f t="shared" si="3"/>
        <v>1</v>
      </c>
      <c r="L9" s="105">
        <v>13.5</v>
      </c>
      <c r="M9" s="15">
        <v>0.85</v>
      </c>
      <c r="N9" s="5">
        <f t="shared" si="4"/>
        <v>12.65</v>
      </c>
      <c r="O9" s="29">
        <f t="shared" si="5"/>
        <v>1</v>
      </c>
      <c r="P9" s="105">
        <v>12.5</v>
      </c>
      <c r="Q9" s="15">
        <v>2.35</v>
      </c>
      <c r="R9" s="5">
        <f t="shared" si="6"/>
        <v>10.15</v>
      </c>
      <c r="S9" s="29">
        <f t="shared" si="7"/>
        <v>4</v>
      </c>
      <c r="T9" s="105">
        <v>13.5</v>
      </c>
      <c r="U9" s="15">
        <v>1.7</v>
      </c>
      <c r="V9" s="5">
        <f t="shared" si="8"/>
        <v>11.8</v>
      </c>
      <c r="W9" s="29">
        <f t="shared" si="9"/>
        <v>1</v>
      </c>
      <c r="X9" s="105">
        <v>13</v>
      </c>
      <c r="Y9" s="15">
        <v>1.566</v>
      </c>
      <c r="Z9" s="5">
        <f t="shared" si="10"/>
        <v>11.434</v>
      </c>
      <c r="AA9" s="29">
        <f t="shared" si="11"/>
        <v>5</v>
      </c>
      <c r="AB9" s="39">
        <f t="shared" si="12"/>
        <v>58.551</v>
      </c>
      <c r="AC9" s="29">
        <f t="shared" si="13"/>
        <v>3</v>
      </c>
      <c r="AE9" s="6">
        <v>4</v>
      </c>
      <c r="AF9" s="6">
        <f t="shared" si="14"/>
        <v>12.3</v>
      </c>
      <c r="AG9" s="6">
        <f t="shared" si="15"/>
        <v>4</v>
      </c>
      <c r="AH9" s="6">
        <f t="shared" si="16"/>
        <v>11.45</v>
      </c>
      <c r="AI9" s="6">
        <f t="shared" si="17"/>
        <v>4</v>
      </c>
      <c r="AJ9" s="6">
        <f t="shared" si="18"/>
        <v>10.15</v>
      </c>
      <c r="AK9" s="6">
        <f t="shared" si="19"/>
        <v>4</v>
      </c>
      <c r="AL9" s="6">
        <f t="shared" si="20"/>
        <v>11.2</v>
      </c>
      <c r="AM9" s="6">
        <f t="shared" si="21"/>
        <v>4</v>
      </c>
      <c r="AN9" s="6">
        <f t="shared" si="22"/>
        <v>11.634</v>
      </c>
      <c r="AO9" s="6">
        <f t="shared" si="23"/>
        <v>4</v>
      </c>
      <c r="AP9" s="6">
        <f t="shared" si="24"/>
        <v>56.3</v>
      </c>
      <c r="AQ9" s="6">
        <f t="shared" si="25"/>
        <v>4</v>
      </c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IS9" s="1"/>
      <c r="IT9" s="10"/>
      <c r="IU9" s="10"/>
      <c r="IV9" s="10"/>
    </row>
    <row r="10" spans="1:256" ht="18">
      <c r="A10" s="196">
        <v>104</v>
      </c>
      <c r="B10" s="188" t="s">
        <v>204</v>
      </c>
      <c r="C10" s="191" t="s">
        <v>90</v>
      </c>
      <c r="D10" s="105">
        <v>13.5</v>
      </c>
      <c r="E10" s="15">
        <v>1.2</v>
      </c>
      <c r="F10" s="152">
        <f t="shared" si="0"/>
        <v>12.3</v>
      </c>
      <c r="G10" s="105">
        <v>13.5</v>
      </c>
      <c r="H10" s="15">
        <v>1.2</v>
      </c>
      <c r="I10" s="45">
        <f t="shared" si="1"/>
        <v>12.3</v>
      </c>
      <c r="J10" s="49">
        <f t="shared" si="2"/>
        <v>12.3</v>
      </c>
      <c r="K10" s="29">
        <f t="shared" si="3"/>
        <v>4</v>
      </c>
      <c r="L10" s="105">
        <v>13.5</v>
      </c>
      <c r="M10" s="15">
        <v>1.25</v>
      </c>
      <c r="N10" s="5">
        <f t="shared" si="4"/>
        <v>12.25</v>
      </c>
      <c r="O10" s="29">
        <f t="shared" si="5"/>
        <v>3</v>
      </c>
      <c r="P10" s="105">
        <v>13</v>
      </c>
      <c r="Q10" s="15">
        <v>1.5</v>
      </c>
      <c r="R10" s="5">
        <f t="shared" si="6"/>
        <v>11.5</v>
      </c>
      <c r="S10" s="29">
        <f t="shared" si="7"/>
        <v>1</v>
      </c>
      <c r="T10" s="105">
        <v>13.5</v>
      </c>
      <c r="U10" s="15">
        <v>1.95</v>
      </c>
      <c r="V10" s="5">
        <f t="shared" si="8"/>
        <v>11.55</v>
      </c>
      <c r="W10" s="29">
        <f t="shared" si="9"/>
        <v>3</v>
      </c>
      <c r="X10" s="105">
        <v>13.5</v>
      </c>
      <c r="Y10" s="15">
        <v>0.833</v>
      </c>
      <c r="Z10" s="5">
        <f t="shared" si="10"/>
        <v>12.667</v>
      </c>
      <c r="AA10" s="29">
        <f t="shared" si="11"/>
        <v>1</v>
      </c>
      <c r="AB10" s="39">
        <f t="shared" si="12"/>
        <v>60.266999999999996</v>
      </c>
      <c r="AC10" s="29">
        <f t="shared" si="13"/>
        <v>1</v>
      </c>
      <c r="AE10" s="6">
        <v>5</v>
      </c>
      <c r="AF10" s="6">
        <f t="shared" si="14"/>
        <v>12.150500000000001</v>
      </c>
      <c r="AG10" s="6">
        <f t="shared" si="15"/>
        <v>5</v>
      </c>
      <c r="AH10" s="6">
        <f t="shared" si="16"/>
        <v>11.2</v>
      </c>
      <c r="AI10" s="6">
        <f t="shared" si="17"/>
        <v>5</v>
      </c>
      <c r="AJ10" s="6">
        <f t="shared" si="18"/>
        <v>10</v>
      </c>
      <c r="AK10" s="6">
        <f t="shared" si="19"/>
        <v>5</v>
      </c>
      <c r="AL10" s="6">
        <f t="shared" si="20"/>
        <v>10.9</v>
      </c>
      <c r="AM10" s="6">
        <f t="shared" si="21"/>
        <v>5</v>
      </c>
      <c r="AN10" s="6">
        <f t="shared" si="22"/>
        <v>11.434000000000001</v>
      </c>
      <c r="AO10" s="6">
        <f t="shared" si="23"/>
        <v>5</v>
      </c>
      <c r="AP10" s="6">
        <f t="shared" si="24"/>
        <v>54.95099999999999</v>
      </c>
      <c r="AQ10" s="6">
        <f t="shared" si="25"/>
        <v>5</v>
      </c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IS10" s="1"/>
      <c r="IT10" s="10"/>
      <c r="IU10" s="10"/>
      <c r="IV10" s="10"/>
    </row>
    <row r="11" spans="1:256" ht="18">
      <c r="A11" s="196">
        <v>107</v>
      </c>
      <c r="B11" s="188" t="s">
        <v>148</v>
      </c>
      <c r="C11" s="191" t="s">
        <v>57</v>
      </c>
      <c r="D11" s="113">
        <v>13.5</v>
      </c>
      <c r="E11" s="74">
        <v>1.466</v>
      </c>
      <c r="F11" s="152">
        <f t="shared" si="0"/>
        <v>12.034</v>
      </c>
      <c r="G11" s="113">
        <v>13.5</v>
      </c>
      <c r="H11" s="74">
        <v>1.566</v>
      </c>
      <c r="I11" s="152">
        <f>G11-H11</f>
        <v>11.934</v>
      </c>
      <c r="J11" s="153">
        <f>SUM(F11+I11)/2</f>
        <v>11.984</v>
      </c>
      <c r="K11" s="76">
        <f t="shared" si="3"/>
        <v>6</v>
      </c>
      <c r="L11" s="113">
        <v>12.5</v>
      </c>
      <c r="M11" s="74">
        <v>1.65</v>
      </c>
      <c r="N11" s="75">
        <f>L11-M11</f>
        <v>10.85</v>
      </c>
      <c r="O11" s="76">
        <f t="shared" si="5"/>
        <v>6</v>
      </c>
      <c r="P11" s="113">
        <v>12</v>
      </c>
      <c r="Q11" s="74">
        <v>2.85</v>
      </c>
      <c r="R11" s="75">
        <f>P11-Q11</f>
        <v>9.15</v>
      </c>
      <c r="S11" s="76">
        <f t="shared" si="7"/>
        <v>6</v>
      </c>
      <c r="T11" s="113">
        <v>13.5</v>
      </c>
      <c r="U11" s="74">
        <v>2.3</v>
      </c>
      <c r="V11" s="75">
        <f>T11-U11</f>
        <v>11.2</v>
      </c>
      <c r="W11" s="76">
        <f t="shared" si="9"/>
        <v>4</v>
      </c>
      <c r="X11" s="113">
        <v>13</v>
      </c>
      <c r="Y11" s="74">
        <v>2.2</v>
      </c>
      <c r="Z11" s="75">
        <f>X11-Y11</f>
        <v>10.8</v>
      </c>
      <c r="AA11" s="76">
        <f t="shared" si="11"/>
        <v>7</v>
      </c>
      <c r="AB11" s="102">
        <f>V11+R11+N11+J11+Z11</f>
        <v>53.98400000000001</v>
      </c>
      <c r="AC11" s="76">
        <f t="shared" si="13"/>
        <v>6</v>
      </c>
      <c r="AE11" s="6">
        <v>6</v>
      </c>
      <c r="AF11" s="6">
        <f t="shared" si="14"/>
        <v>11.984</v>
      </c>
      <c r="AG11" s="6">
        <f t="shared" si="15"/>
        <v>6</v>
      </c>
      <c r="AH11" s="6">
        <f t="shared" si="16"/>
        <v>10.85</v>
      </c>
      <c r="AI11" s="6">
        <f t="shared" si="17"/>
        <v>6</v>
      </c>
      <c r="AJ11" s="6">
        <f t="shared" si="18"/>
        <v>9.15</v>
      </c>
      <c r="AK11" s="6">
        <f t="shared" si="19"/>
        <v>6</v>
      </c>
      <c r="AL11" s="6">
        <f t="shared" si="20"/>
        <v>10.6</v>
      </c>
      <c r="AM11" s="6">
        <f t="shared" si="21"/>
        <v>6</v>
      </c>
      <c r="AN11" s="6">
        <f t="shared" si="22"/>
        <v>11.434</v>
      </c>
      <c r="AO11" s="6">
        <f t="shared" si="23"/>
        <v>5</v>
      </c>
      <c r="AP11" s="6">
        <f t="shared" si="24"/>
        <v>53.98400000000001</v>
      </c>
      <c r="AQ11" s="6">
        <f t="shared" si="25"/>
        <v>6</v>
      </c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IS11" s="1"/>
      <c r="IT11" s="10"/>
      <c r="IU11" s="10"/>
      <c r="IV11" s="10"/>
    </row>
    <row r="12" spans="1:256" ht="18">
      <c r="A12" s="196">
        <v>108</v>
      </c>
      <c r="B12" s="188" t="s">
        <v>149</v>
      </c>
      <c r="C12" s="191" t="s">
        <v>57</v>
      </c>
      <c r="D12" s="113">
        <v>13.5</v>
      </c>
      <c r="E12" s="74">
        <v>1.9</v>
      </c>
      <c r="F12" s="152">
        <f t="shared" si="0"/>
        <v>11.6</v>
      </c>
      <c r="G12" s="113">
        <v>13.5</v>
      </c>
      <c r="H12" s="74">
        <v>1.666</v>
      </c>
      <c r="I12" s="152">
        <f>G12-H12</f>
        <v>11.834</v>
      </c>
      <c r="J12" s="153">
        <f>SUM(F12+I12)/2</f>
        <v>11.716999999999999</v>
      </c>
      <c r="K12" s="76">
        <f t="shared" si="3"/>
        <v>8</v>
      </c>
      <c r="L12" s="113">
        <v>13</v>
      </c>
      <c r="M12" s="74">
        <v>1.8</v>
      </c>
      <c r="N12" s="75">
        <f>L12-M12</f>
        <v>11.2</v>
      </c>
      <c r="O12" s="76">
        <f t="shared" si="5"/>
        <v>5</v>
      </c>
      <c r="P12" s="113">
        <v>12.5</v>
      </c>
      <c r="Q12" s="74">
        <v>2.5</v>
      </c>
      <c r="R12" s="75">
        <f>P12-Q12</f>
        <v>10</v>
      </c>
      <c r="S12" s="76">
        <f t="shared" si="7"/>
        <v>5</v>
      </c>
      <c r="T12" s="113">
        <v>13.5</v>
      </c>
      <c r="U12" s="74">
        <v>2.9</v>
      </c>
      <c r="V12" s="75">
        <f>T12-U12</f>
        <v>10.6</v>
      </c>
      <c r="W12" s="76">
        <f t="shared" si="9"/>
        <v>6</v>
      </c>
      <c r="X12" s="113">
        <v>13.5</v>
      </c>
      <c r="Y12" s="74">
        <v>2.066</v>
      </c>
      <c r="Z12" s="75">
        <f>X12-Y12</f>
        <v>11.434000000000001</v>
      </c>
      <c r="AA12" s="76">
        <f t="shared" si="11"/>
        <v>5</v>
      </c>
      <c r="AB12" s="102">
        <f>V12+R12+N12+J12+Z12</f>
        <v>54.95099999999999</v>
      </c>
      <c r="AC12" s="76">
        <f t="shared" si="13"/>
        <v>5</v>
      </c>
      <c r="AE12" s="6">
        <v>7</v>
      </c>
      <c r="AF12" s="6">
        <f t="shared" si="14"/>
        <v>11.784</v>
      </c>
      <c r="AG12" s="6">
        <f t="shared" si="15"/>
        <v>7</v>
      </c>
      <c r="AH12" s="6">
        <f t="shared" si="16"/>
        <v>9.95</v>
      </c>
      <c r="AI12" s="6">
        <f t="shared" si="17"/>
        <v>7</v>
      </c>
      <c r="AJ12" s="6">
        <f t="shared" si="18"/>
        <v>8.3</v>
      </c>
      <c r="AK12" s="6">
        <f t="shared" si="19"/>
        <v>7</v>
      </c>
      <c r="AL12" s="6">
        <f t="shared" si="20"/>
        <v>10.35</v>
      </c>
      <c r="AM12" s="6">
        <f t="shared" si="21"/>
        <v>7</v>
      </c>
      <c r="AN12" s="6">
        <f t="shared" si="22"/>
        <v>11.2</v>
      </c>
      <c r="AO12" s="6">
        <f t="shared" si="23"/>
        <v>6</v>
      </c>
      <c r="AP12" s="6">
        <f t="shared" si="24"/>
        <v>52.568000000000005</v>
      </c>
      <c r="AQ12" s="6">
        <f t="shared" si="25"/>
        <v>7</v>
      </c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IS12" s="1"/>
      <c r="IT12" s="10"/>
      <c r="IU12" s="10"/>
      <c r="IV12" s="10"/>
    </row>
    <row r="13" spans="1:256" ht="18.75" thickBot="1">
      <c r="A13" s="198">
        <v>110</v>
      </c>
      <c r="B13" s="193" t="s">
        <v>207</v>
      </c>
      <c r="C13" s="194" t="s">
        <v>76</v>
      </c>
      <c r="D13" s="106">
        <v>13.5</v>
      </c>
      <c r="E13" s="32">
        <v>2.066</v>
      </c>
      <c r="F13" s="46">
        <f t="shared" si="0"/>
        <v>11.434000000000001</v>
      </c>
      <c r="G13" s="106">
        <v>13.5</v>
      </c>
      <c r="H13" s="32">
        <v>1.366</v>
      </c>
      <c r="I13" s="46">
        <f t="shared" si="1"/>
        <v>12.134</v>
      </c>
      <c r="J13" s="50">
        <f t="shared" si="2"/>
        <v>11.784</v>
      </c>
      <c r="K13" s="34">
        <f t="shared" si="3"/>
        <v>7</v>
      </c>
      <c r="L13" s="106">
        <v>12.5</v>
      </c>
      <c r="M13" s="32">
        <v>2.55</v>
      </c>
      <c r="N13" s="33">
        <f t="shared" si="4"/>
        <v>9.95</v>
      </c>
      <c r="O13" s="34">
        <f t="shared" si="5"/>
        <v>7</v>
      </c>
      <c r="P13" s="106">
        <v>12</v>
      </c>
      <c r="Q13" s="32">
        <v>3.7</v>
      </c>
      <c r="R13" s="33">
        <f t="shared" si="6"/>
        <v>8.3</v>
      </c>
      <c r="S13" s="34">
        <f t="shared" si="7"/>
        <v>7</v>
      </c>
      <c r="T13" s="106">
        <v>13.5</v>
      </c>
      <c r="U13" s="32">
        <v>2.6</v>
      </c>
      <c r="V13" s="33">
        <f t="shared" si="8"/>
        <v>10.9</v>
      </c>
      <c r="W13" s="34">
        <f t="shared" si="9"/>
        <v>5</v>
      </c>
      <c r="X13" s="106">
        <v>13.5</v>
      </c>
      <c r="Y13" s="32">
        <v>1.866</v>
      </c>
      <c r="Z13" s="33">
        <f t="shared" si="10"/>
        <v>11.634</v>
      </c>
      <c r="AA13" s="34">
        <f t="shared" si="11"/>
        <v>4</v>
      </c>
      <c r="AB13" s="40">
        <f t="shared" si="12"/>
        <v>52.568000000000005</v>
      </c>
      <c r="AC13" s="34">
        <f t="shared" si="13"/>
        <v>7</v>
      </c>
      <c r="AE13" s="6">
        <v>8</v>
      </c>
      <c r="AF13" s="6">
        <f t="shared" si="14"/>
        <v>11.716999999999999</v>
      </c>
      <c r="AG13" s="6">
        <f t="shared" si="15"/>
        <v>8</v>
      </c>
      <c r="AH13" s="6">
        <f t="shared" si="16"/>
        <v>9.95</v>
      </c>
      <c r="AI13" s="6">
        <f t="shared" si="17"/>
        <v>7</v>
      </c>
      <c r="AJ13" s="6">
        <f t="shared" si="18"/>
        <v>7.5</v>
      </c>
      <c r="AK13" s="6">
        <f t="shared" si="19"/>
        <v>8</v>
      </c>
      <c r="AL13" s="6">
        <f t="shared" si="20"/>
        <v>10.1</v>
      </c>
      <c r="AM13" s="6">
        <f t="shared" si="21"/>
        <v>8</v>
      </c>
      <c r="AN13" s="6">
        <f t="shared" si="22"/>
        <v>10.8</v>
      </c>
      <c r="AO13" s="6">
        <f t="shared" si="23"/>
        <v>7</v>
      </c>
      <c r="AP13" s="6">
        <f t="shared" si="24"/>
        <v>51.3335</v>
      </c>
      <c r="AQ13" s="6">
        <f t="shared" si="25"/>
        <v>8</v>
      </c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IS13" s="1"/>
      <c r="IT13" s="10"/>
      <c r="IU13" s="10"/>
      <c r="IV13" s="10"/>
    </row>
    <row r="14" spans="1:256" ht="18.75" thickBot="1">
      <c r="A14" s="168"/>
      <c r="B14" s="169"/>
      <c r="C14" s="170"/>
      <c r="D14" s="121"/>
      <c r="E14" s="121"/>
      <c r="F14" s="139"/>
      <c r="G14" s="121"/>
      <c r="H14" s="121"/>
      <c r="I14" s="139"/>
      <c r="J14" s="139"/>
      <c r="K14" s="140"/>
      <c r="L14" s="121"/>
      <c r="M14" s="121"/>
      <c r="N14" s="139"/>
      <c r="O14" s="140"/>
      <c r="P14" s="121"/>
      <c r="Q14" s="121"/>
      <c r="R14" s="139"/>
      <c r="S14" s="140"/>
      <c r="T14" s="121"/>
      <c r="U14" s="121"/>
      <c r="V14" s="139"/>
      <c r="W14" s="140"/>
      <c r="X14" s="121"/>
      <c r="Y14" s="121"/>
      <c r="Z14" s="139"/>
      <c r="AA14" s="140"/>
      <c r="AB14" s="139"/>
      <c r="AC14" s="140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IS14" s="141"/>
      <c r="IT14" s="52"/>
      <c r="IU14" s="52"/>
      <c r="IV14" s="52"/>
    </row>
    <row r="15" spans="1:253" s="20" customFormat="1" ht="32.25" customHeight="1" thickBot="1">
      <c r="A15" s="109" t="s">
        <v>10</v>
      </c>
      <c r="B15" s="110" t="s">
        <v>9</v>
      </c>
      <c r="C15" s="111" t="s">
        <v>6</v>
      </c>
      <c r="D15" s="67" t="s">
        <v>0</v>
      </c>
      <c r="E15" s="68"/>
      <c r="F15" s="219"/>
      <c r="G15" s="219"/>
      <c r="H15" s="219"/>
      <c r="I15" s="219"/>
      <c r="J15" s="219"/>
      <c r="K15" s="220"/>
      <c r="L15" s="67" t="s">
        <v>1</v>
      </c>
      <c r="M15" s="68"/>
      <c r="N15" s="219"/>
      <c r="O15" s="220"/>
      <c r="P15" s="67" t="s">
        <v>2</v>
      </c>
      <c r="Q15" s="68"/>
      <c r="R15" s="219"/>
      <c r="S15" s="220"/>
      <c r="T15" s="67" t="s">
        <v>3</v>
      </c>
      <c r="U15" s="68"/>
      <c r="V15" s="219"/>
      <c r="W15" s="220"/>
      <c r="X15" s="69" t="s">
        <v>26</v>
      </c>
      <c r="Y15" s="68"/>
      <c r="Z15" s="219"/>
      <c r="AA15" s="220"/>
      <c r="AB15" s="217" t="s">
        <v>4</v>
      </c>
      <c r="AC15" s="218"/>
      <c r="AE15" s="21"/>
      <c r="AF15" s="21"/>
      <c r="AG15" s="21"/>
      <c r="AH15" s="22"/>
      <c r="AI15" s="22"/>
      <c r="AJ15" s="21"/>
      <c r="AK15" s="21"/>
      <c r="AL15" s="22"/>
      <c r="AM15" s="22"/>
      <c r="AP15" s="22"/>
      <c r="AQ15" s="22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IS15" s="24"/>
    </row>
    <row r="16" spans="1:253" s="17" customFormat="1" ht="18">
      <c r="A16" s="148" t="s">
        <v>7</v>
      </c>
      <c r="B16" s="112"/>
      <c r="C16" s="48"/>
      <c r="D16" s="115" t="s">
        <v>83</v>
      </c>
      <c r="E16" s="44" t="s">
        <v>84</v>
      </c>
      <c r="F16" s="149" t="s">
        <v>23</v>
      </c>
      <c r="G16" s="115" t="s">
        <v>83</v>
      </c>
      <c r="H16" s="44" t="s">
        <v>84</v>
      </c>
      <c r="I16" s="149" t="s">
        <v>24</v>
      </c>
      <c r="J16" s="47" t="s">
        <v>25</v>
      </c>
      <c r="K16" s="48" t="s">
        <v>20</v>
      </c>
      <c r="L16" s="115" t="s">
        <v>83</v>
      </c>
      <c r="M16" s="44" t="s">
        <v>84</v>
      </c>
      <c r="N16" s="81" t="s">
        <v>5</v>
      </c>
      <c r="O16" s="48" t="s">
        <v>20</v>
      </c>
      <c r="P16" s="115" t="s">
        <v>83</v>
      </c>
      <c r="Q16" s="44" t="s">
        <v>84</v>
      </c>
      <c r="R16" s="81" t="s">
        <v>5</v>
      </c>
      <c r="S16" s="48" t="s">
        <v>20</v>
      </c>
      <c r="T16" s="115" t="s">
        <v>83</v>
      </c>
      <c r="U16" s="44" t="s">
        <v>84</v>
      </c>
      <c r="V16" s="81" t="s">
        <v>5</v>
      </c>
      <c r="W16" s="48" t="s">
        <v>20</v>
      </c>
      <c r="X16" s="115" t="s">
        <v>83</v>
      </c>
      <c r="Y16" s="44" t="s">
        <v>84</v>
      </c>
      <c r="Z16" s="81" t="s">
        <v>5</v>
      </c>
      <c r="AA16" s="48" t="s">
        <v>20</v>
      </c>
      <c r="AB16" s="82" t="s">
        <v>5</v>
      </c>
      <c r="AC16" s="48" t="s">
        <v>20</v>
      </c>
      <c r="AE16" s="18"/>
      <c r="AF16" s="18"/>
      <c r="AG16" s="18"/>
      <c r="AH16" s="18"/>
      <c r="AI16" s="18"/>
      <c r="AJ16" s="18"/>
      <c r="AK16" s="18"/>
      <c r="AL16" s="18"/>
      <c r="AM16" s="18"/>
      <c r="AP16" s="18"/>
      <c r="AQ16" s="18"/>
      <c r="IS16" s="19"/>
    </row>
    <row r="17" spans="1:256" ht="18">
      <c r="A17" s="196">
        <v>106</v>
      </c>
      <c r="B17" s="188" t="s">
        <v>205</v>
      </c>
      <c r="C17" s="191" t="s">
        <v>69</v>
      </c>
      <c r="D17" s="104">
        <v>13.5</v>
      </c>
      <c r="E17" s="14">
        <v>1.466</v>
      </c>
      <c r="F17" s="45">
        <f>D17-E17</f>
        <v>12.034</v>
      </c>
      <c r="G17" s="104">
        <v>13.5</v>
      </c>
      <c r="H17" s="14">
        <v>1.366</v>
      </c>
      <c r="I17" s="45">
        <f>G17-H17</f>
        <v>12.134</v>
      </c>
      <c r="J17" s="49">
        <f>SUM(F17+I17)/2</f>
        <v>12.084</v>
      </c>
      <c r="K17" s="29">
        <v>2</v>
      </c>
      <c r="L17" s="104">
        <v>13.5</v>
      </c>
      <c r="M17" s="14">
        <v>1.15</v>
      </c>
      <c r="N17" s="5">
        <f>L17-M17</f>
        <v>12.35</v>
      </c>
      <c r="O17" s="29">
        <v>1</v>
      </c>
      <c r="P17" s="104">
        <v>13</v>
      </c>
      <c r="Q17" s="14">
        <v>2.7</v>
      </c>
      <c r="R17" s="5">
        <f>P17-Q17</f>
        <v>10.3</v>
      </c>
      <c r="S17" s="29">
        <v>2</v>
      </c>
      <c r="T17" s="104">
        <v>13.5</v>
      </c>
      <c r="U17" s="14">
        <v>2</v>
      </c>
      <c r="V17" s="5">
        <f>T17-U17</f>
        <v>11.5</v>
      </c>
      <c r="W17" s="29">
        <v>1</v>
      </c>
      <c r="X17" s="104">
        <v>13</v>
      </c>
      <c r="Y17" s="14">
        <v>2.433</v>
      </c>
      <c r="Z17" s="5">
        <f>X17-Y17</f>
        <v>10.567</v>
      </c>
      <c r="AA17" s="29">
        <v>2</v>
      </c>
      <c r="AB17" s="39">
        <f>V17+R17+N17+J17+Z17</f>
        <v>56.800999999999995</v>
      </c>
      <c r="AC17" s="29">
        <v>2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IS17" s="1"/>
      <c r="IT17" s="10"/>
      <c r="IU17" s="10"/>
      <c r="IV17" s="10"/>
    </row>
    <row r="18" spans="1:256" ht="18.75" thickBot="1">
      <c r="A18" s="198">
        <v>109</v>
      </c>
      <c r="B18" s="193" t="s">
        <v>206</v>
      </c>
      <c r="C18" s="194" t="s">
        <v>57</v>
      </c>
      <c r="D18" s="106">
        <v>13.5</v>
      </c>
      <c r="E18" s="32">
        <v>1.4</v>
      </c>
      <c r="F18" s="46">
        <f>D18-E18</f>
        <v>12.1</v>
      </c>
      <c r="G18" s="106">
        <v>13.5</v>
      </c>
      <c r="H18" s="32">
        <v>1.233</v>
      </c>
      <c r="I18" s="46">
        <f>G18-H18</f>
        <v>12.267</v>
      </c>
      <c r="J18" s="50">
        <f>SUM(F18+I18)/2</f>
        <v>12.183499999999999</v>
      </c>
      <c r="K18" s="34">
        <v>1</v>
      </c>
      <c r="L18" s="106">
        <v>13.5</v>
      </c>
      <c r="M18" s="32">
        <v>1.3</v>
      </c>
      <c r="N18" s="33">
        <f>L18-M18</f>
        <v>12.2</v>
      </c>
      <c r="O18" s="34">
        <v>2</v>
      </c>
      <c r="P18" s="106">
        <v>13</v>
      </c>
      <c r="Q18" s="32">
        <v>2.1</v>
      </c>
      <c r="R18" s="33">
        <f>P18-Q18</f>
        <v>10.9</v>
      </c>
      <c r="S18" s="34">
        <v>1</v>
      </c>
      <c r="T18" s="106">
        <v>13.5</v>
      </c>
      <c r="U18" s="32">
        <v>2.95</v>
      </c>
      <c r="V18" s="33">
        <f>T18-U18</f>
        <v>10.55</v>
      </c>
      <c r="W18" s="34">
        <v>2</v>
      </c>
      <c r="X18" s="106">
        <v>12.5</v>
      </c>
      <c r="Y18" s="32">
        <v>1.4</v>
      </c>
      <c r="Z18" s="33">
        <f>X18-Y18</f>
        <v>11.1</v>
      </c>
      <c r="AA18" s="34">
        <v>1</v>
      </c>
      <c r="AB18" s="40">
        <f>V18+R18+N18+J18+Z18</f>
        <v>56.9335</v>
      </c>
      <c r="AC18" s="34">
        <v>1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IS18" s="1"/>
      <c r="IT18" s="10"/>
      <c r="IU18" s="10"/>
      <c r="IV18" s="10"/>
    </row>
    <row r="19" spans="40:41" ht="36" customHeight="1">
      <c r="AN19" s="10"/>
      <c r="AO19" s="10"/>
    </row>
    <row r="20" ht="20.25">
      <c r="A20" s="150" t="s">
        <v>92</v>
      </c>
    </row>
    <row r="21" spans="4:41" ht="18">
      <c r="D21" s="16" t="s">
        <v>83</v>
      </c>
      <c r="E21" s="16" t="s">
        <v>84</v>
      </c>
      <c r="F21" s="4" t="s">
        <v>5</v>
      </c>
      <c r="AN21" s="52"/>
      <c r="AO21" s="52"/>
    </row>
    <row r="22" spans="1:41" ht="18">
      <c r="A22" s="107"/>
      <c r="B22" s="131"/>
      <c r="C22" s="129"/>
      <c r="D22" s="105">
        <v>0</v>
      </c>
      <c r="E22" s="15">
        <v>0</v>
      </c>
      <c r="F22" s="5">
        <f>D22-E22</f>
        <v>0</v>
      </c>
      <c r="AN22" s="52"/>
      <c r="AO22" s="52"/>
    </row>
  </sheetData>
  <sheetProtection/>
  <mergeCells count="12">
    <mergeCell ref="Z4:AA4"/>
    <mergeCell ref="AB4:AC4"/>
    <mergeCell ref="F4:K4"/>
    <mergeCell ref="N4:O4"/>
    <mergeCell ref="R4:S4"/>
    <mergeCell ref="V4:W4"/>
    <mergeCell ref="F15:K15"/>
    <mergeCell ref="N15:O15"/>
    <mergeCell ref="R15:S15"/>
    <mergeCell ref="V15:W15"/>
    <mergeCell ref="Z15:AA15"/>
    <mergeCell ref="AB15:AC15"/>
  </mergeCells>
  <conditionalFormatting sqref="F21:F22 I5:K18 N5:O18 R5:S18 V5:W18 Z5:AC18 F5:F18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printOptions/>
  <pageMargins left="0.5118110236220472" right="0.4724409448818898" top="1.2598425196850394" bottom="0.984251968503937" header="0.5118110236220472" footer="0.5118110236220472"/>
  <pageSetup fitToHeight="1" fitToWidth="1" horizontalDpi="300" verticalDpi="300" orientation="landscape" paperSize="9" scale="40" r:id="rId2"/>
  <headerFooter alignWithMargins="0">
    <oddHeader>&amp;C&amp;16NWGA GRADES FINALS 2013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90" zoomScaleNormal="90" zoomScalePageLayoutView="0" workbookViewId="0" topLeftCell="A1">
      <selection activeCell="A1" sqref="A1"/>
    </sheetView>
  </sheetViews>
  <sheetFormatPr defaultColWidth="9.140625" defaultRowHeight="24.75" customHeight="1"/>
  <cols>
    <col min="1" max="1" width="10.57421875" style="86" customWidth="1"/>
    <col min="2" max="2" width="33.28125" style="86" bestFit="1" customWidth="1"/>
    <col min="3" max="3" width="30.140625" style="86" bestFit="1" customWidth="1"/>
    <col min="4" max="8" width="12.7109375" style="86" customWidth="1"/>
    <col min="9" max="9" width="13.00390625" style="86" bestFit="1" customWidth="1"/>
    <col min="10" max="16384" width="9.140625" style="86" customWidth="1"/>
  </cols>
  <sheetData>
    <row r="1" spans="1:8" ht="24.75" customHeight="1">
      <c r="A1" s="83"/>
      <c r="B1" s="84" t="s">
        <v>12</v>
      </c>
      <c r="C1" s="85" t="s">
        <v>13</v>
      </c>
      <c r="D1" s="200" t="s">
        <v>14</v>
      </c>
      <c r="E1" s="84" t="s">
        <v>15</v>
      </c>
      <c r="F1" s="84" t="s">
        <v>16</v>
      </c>
      <c r="G1" s="84" t="s">
        <v>17</v>
      </c>
      <c r="H1" s="85" t="s">
        <v>19</v>
      </c>
    </row>
    <row r="2" spans="1:8" ht="24.75" customHeight="1">
      <c r="A2" s="196">
        <v>1</v>
      </c>
      <c r="B2" s="188" t="s">
        <v>208</v>
      </c>
      <c r="C2" s="197" t="s">
        <v>209</v>
      </c>
      <c r="D2" s="201">
        <f>'RCG MASTER'!F5</f>
        <v>12.9</v>
      </c>
      <c r="E2" s="87">
        <f>'RCG MASTER'!J5</f>
        <v>10.767</v>
      </c>
      <c r="F2" s="87">
        <f>'RCG MASTER'!N5</f>
        <v>11.767</v>
      </c>
      <c r="G2" s="87">
        <f>'RCG MASTER'!R5</f>
        <v>11.75</v>
      </c>
      <c r="H2" s="117">
        <f>D2+E2+F2+G2</f>
        <v>47.184</v>
      </c>
    </row>
    <row r="3" spans="1:8" ht="24.75" customHeight="1">
      <c r="A3" s="196">
        <v>2</v>
      </c>
      <c r="B3" s="188" t="s">
        <v>210</v>
      </c>
      <c r="C3" s="197" t="s">
        <v>209</v>
      </c>
      <c r="D3" s="201">
        <f>'RCG MASTER'!F6</f>
        <v>12.867</v>
      </c>
      <c r="E3" s="87">
        <f>'RCG MASTER'!J6</f>
        <v>11.734</v>
      </c>
      <c r="F3" s="87">
        <f>'RCG MASTER'!N6</f>
        <v>10.267</v>
      </c>
      <c r="G3" s="87">
        <f>'RCG MASTER'!R6</f>
        <v>11.15</v>
      </c>
      <c r="H3" s="117">
        <f>D3+E3+F3+G3</f>
        <v>46.017999999999994</v>
      </c>
    </row>
    <row r="4" spans="1:8" ht="24.75" customHeight="1">
      <c r="A4" s="196">
        <v>3</v>
      </c>
      <c r="B4" s="188" t="s">
        <v>211</v>
      </c>
      <c r="C4" s="197" t="s">
        <v>209</v>
      </c>
      <c r="D4" s="201">
        <f>'RCG MASTER'!F7</f>
        <v>12.834</v>
      </c>
      <c r="E4" s="87">
        <f>'RCG MASTER'!J7</f>
        <v>11.467</v>
      </c>
      <c r="F4" s="87">
        <f>'RCG MASTER'!N7</f>
        <v>9.9</v>
      </c>
      <c r="G4" s="87">
        <f>'RCG MASTER'!R7</f>
        <v>11.05</v>
      </c>
      <c r="H4" s="117">
        <f>D4+E4+F4+G4</f>
        <v>45.251000000000005</v>
      </c>
    </row>
    <row r="5" spans="1:8" ht="24.75" customHeight="1">
      <c r="A5" s="196">
        <v>4</v>
      </c>
      <c r="B5" s="188" t="s">
        <v>212</v>
      </c>
      <c r="C5" s="197" t="s">
        <v>209</v>
      </c>
      <c r="D5" s="201">
        <f>'RCG MASTER'!F8</f>
        <v>12.634</v>
      </c>
      <c r="E5" s="87">
        <f>'RCG MASTER'!J8</f>
        <v>9.1</v>
      </c>
      <c r="F5" s="87">
        <f>'RCG MASTER'!N8</f>
        <v>11.534</v>
      </c>
      <c r="G5" s="87">
        <f>'RCG MASTER'!R8</f>
        <v>10.35</v>
      </c>
      <c r="H5" s="117">
        <f>D5+E5+F5+G5</f>
        <v>43.618</v>
      </c>
    </row>
    <row r="6" spans="1:8" ht="24.75" customHeight="1">
      <c r="A6" s="151"/>
      <c r="B6" s="131"/>
      <c r="C6" s="114"/>
      <c r="D6" s="201"/>
      <c r="E6" s="87"/>
      <c r="F6" s="87"/>
      <c r="G6" s="87"/>
      <c r="H6" s="117"/>
    </row>
    <row r="7" spans="1:8" ht="24.75" customHeight="1" thickBot="1">
      <c r="A7" s="155"/>
      <c r="B7" s="135"/>
      <c r="C7" s="41"/>
      <c r="D7" s="202"/>
      <c r="E7" s="88"/>
      <c r="F7" s="88"/>
      <c r="G7" s="88"/>
      <c r="H7" s="118"/>
    </row>
    <row r="8" spans="1:8" ht="24.75" customHeight="1" thickBot="1">
      <c r="A8" s="89"/>
      <c r="B8" s="174" t="s">
        <v>117</v>
      </c>
      <c r="C8" s="175" t="s">
        <v>7</v>
      </c>
      <c r="D8" s="92">
        <f>LARGE(D2:D7,1)+LARGE(D2:D7,2)+LARGE(D2:D7,3)</f>
        <v>38.601</v>
      </c>
      <c r="E8" s="92">
        <f>LARGE(E2:E7,1)+LARGE(E2:E7,2)+LARGE(E2:E7,3)</f>
        <v>33.968</v>
      </c>
      <c r="F8" s="92">
        <f>LARGE(F2:F7,1)+LARGE(F2:F7,2)+LARGE(F2:F7,3)</f>
        <v>33.568</v>
      </c>
      <c r="G8" s="92">
        <f>LARGE(G2:G7,1)+LARGE(G2:G7,2)+LARGE(G2:G7,3)</f>
        <v>33.95</v>
      </c>
      <c r="H8" s="93"/>
    </row>
    <row r="9" spans="1:11" ht="24.75" customHeight="1" thickBot="1">
      <c r="A9" s="89"/>
      <c r="B9" s="89"/>
      <c r="C9" s="89"/>
      <c r="F9" s="91"/>
      <c r="G9" s="176" t="s">
        <v>42</v>
      </c>
      <c r="H9" s="90"/>
      <c r="I9" s="96">
        <f>SUM(D8:G8)</f>
        <v>140.087</v>
      </c>
      <c r="J9" s="177" t="s">
        <v>43</v>
      </c>
      <c r="K9" s="178">
        <f>RANK(I9,$I$9:$I$29,0)</f>
        <v>3</v>
      </c>
    </row>
    <row r="10" spans="1:8" ht="24.75" customHeight="1" thickBot="1">
      <c r="A10" s="89"/>
      <c r="B10" s="89"/>
      <c r="C10" s="89"/>
      <c r="D10" s="94"/>
      <c r="E10" s="179"/>
      <c r="F10" s="94"/>
      <c r="G10" s="94"/>
      <c r="H10" s="180"/>
    </row>
    <row r="11" spans="1:8" ht="24.75" customHeight="1" thickBot="1">
      <c r="A11" s="203" t="s">
        <v>11</v>
      </c>
      <c r="B11" s="204" t="s">
        <v>12</v>
      </c>
      <c r="C11" s="204" t="s">
        <v>13</v>
      </c>
      <c r="D11" s="84" t="s">
        <v>14</v>
      </c>
      <c r="E11" s="84" t="s">
        <v>15</v>
      </c>
      <c r="F11" s="84" t="s">
        <v>16</v>
      </c>
      <c r="G11" s="84" t="s">
        <v>17</v>
      </c>
      <c r="H11" s="85" t="s">
        <v>19</v>
      </c>
    </row>
    <row r="12" spans="1:8" ht="24.75" customHeight="1">
      <c r="A12" s="205">
        <v>8</v>
      </c>
      <c r="B12" s="206" t="s">
        <v>219</v>
      </c>
      <c r="C12" s="207" t="s">
        <v>220</v>
      </c>
      <c r="D12" s="201">
        <f>'RCG MASTER'!F9</f>
        <v>12.867</v>
      </c>
      <c r="E12" s="87">
        <f>'RCG MASTER'!J9</f>
        <v>11.8</v>
      </c>
      <c r="F12" s="87">
        <f>'RCG MASTER'!N9</f>
        <v>11.8</v>
      </c>
      <c r="G12" s="87">
        <f>'RCG MASTER'!R9</f>
        <v>12.05</v>
      </c>
      <c r="H12" s="117">
        <f>D12+E12+F12+G12</f>
        <v>48.516999999999996</v>
      </c>
    </row>
    <row r="13" spans="1:8" ht="24.75" customHeight="1">
      <c r="A13" s="196">
        <v>9</v>
      </c>
      <c r="B13" s="188" t="s">
        <v>221</v>
      </c>
      <c r="C13" s="197" t="s">
        <v>220</v>
      </c>
      <c r="D13" s="201">
        <f>'RCG MASTER'!F10</f>
        <v>12.867</v>
      </c>
      <c r="E13" s="87">
        <f>'RCG MASTER'!J10</f>
        <v>11.667</v>
      </c>
      <c r="F13" s="87">
        <f>'RCG MASTER'!N10</f>
        <v>10.967</v>
      </c>
      <c r="G13" s="87">
        <f>'RCG MASTER'!R10</f>
        <v>11.55</v>
      </c>
      <c r="H13" s="117">
        <f>D13+E13+F13+G13</f>
        <v>47.051</v>
      </c>
    </row>
    <row r="14" spans="1:8" ht="24.75" customHeight="1">
      <c r="A14" s="196">
        <v>10</v>
      </c>
      <c r="B14" s="188" t="s">
        <v>222</v>
      </c>
      <c r="C14" s="197" t="s">
        <v>220</v>
      </c>
      <c r="D14" s="201">
        <f>'RCG MASTER'!F11</f>
        <v>12.567</v>
      </c>
      <c r="E14" s="87">
        <f>'RCG MASTER'!J11</f>
        <v>11.8</v>
      </c>
      <c r="F14" s="87">
        <f>'RCG MASTER'!N11</f>
        <v>11.367</v>
      </c>
      <c r="G14" s="87">
        <f>'RCG MASTER'!R11</f>
        <v>11.75</v>
      </c>
      <c r="H14" s="117">
        <f>D14+E14+F14+G14</f>
        <v>47.484</v>
      </c>
    </row>
    <row r="15" spans="1:8" ht="24.75" customHeight="1">
      <c r="A15" s="196">
        <v>11</v>
      </c>
      <c r="B15" s="188" t="s">
        <v>223</v>
      </c>
      <c r="C15" s="197" t="s">
        <v>220</v>
      </c>
      <c r="D15" s="201">
        <f>'RCG MASTER'!F12</f>
        <v>12.867</v>
      </c>
      <c r="E15" s="87">
        <f>'RCG MASTER'!J12</f>
        <v>11.5</v>
      </c>
      <c r="F15" s="87">
        <f>'RCG MASTER'!N12</f>
        <v>11.267</v>
      </c>
      <c r="G15" s="87">
        <f>'RCG MASTER'!R12</f>
        <v>11.45</v>
      </c>
      <c r="H15" s="117">
        <f>D15+E15+F15+G15</f>
        <v>47.084</v>
      </c>
    </row>
    <row r="16" spans="1:8" ht="24.75" customHeight="1">
      <c r="A16" s="151"/>
      <c r="B16" s="51"/>
      <c r="C16" s="114"/>
      <c r="D16" s="201"/>
      <c r="E16" s="87"/>
      <c r="F16" s="87"/>
      <c r="G16" s="87"/>
      <c r="H16" s="117"/>
    </row>
    <row r="17" spans="1:8" ht="24.75" customHeight="1" thickBot="1">
      <c r="A17" s="155"/>
      <c r="B17" s="119"/>
      <c r="C17" s="41"/>
      <c r="D17" s="202"/>
      <c r="E17" s="88"/>
      <c r="F17" s="88"/>
      <c r="G17" s="88"/>
      <c r="H17" s="118"/>
    </row>
    <row r="18" spans="1:8" ht="24.75" customHeight="1" thickBot="1">
      <c r="A18" s="89"/>
      <c r="B18" s="174" t="s">
        <v>117</v>
      </c>
      <c r="C18" s="95" t="s">
        <v>7</v>
      </c>
      <c r="D18" s="92">
        <f>LARGE(D12:D17,1)+LARGE(D12:D17,2)+LARGE(D12:D17,3)</f>
        <v>38.601</v>
      </c>
      <c r="E18" s="92">
        <f>LARGE(E12:E17,1)+LARGE(E12:E17,2)+LARGE(E12:E17,3)</f>
        <v>35.267</v>
      </c>
      <c r="F18" s="92">
        <f>LARGE(F12:F17,1)+LARGE(F12:F17,2)+LARGE(F12:F17,3)</f>
        <v>34.434</v>
      </c>
      <c r="G18" s="92">
        <f>LARGE(G12:G17,1)+LARGE(G12:G17,2)+LARGE(G12:G17,3)</f>
        <v>35.35</v>
      </c>
      <c r="H18" s="93"/>
    </row>
    <row r="19" spans="1:11" ht="24.75" customHeight="1" thickBot="1">
      <c r="A19" s="89"/>
      <c r="B19" s="89"/>
      <c r="C19" s="89"/>
      <c r="F19" s="91"/>
      <c r="G19" s="176" t="s">
        <v>42</v>
      </c>
      <c r="H19" s="90"/>
      <c r="I19" s="96">
        <f>SUM(D18:G18)</f>
        <v>143.652</v>
      </c>
      <c r="J19" s="177" t="s">
        <v>43</v>
      </c>
      <c r="K19" s="178">
        <f>RANK(I19,$I$9:$I$29,0)</f>
        <v>1</v>
      </c>
    </row>
    <row r="20" spans="1:8" ht="24.75" customHeight="1" thickBot="1">
      <c r="A20" s="89"/>
      <c r="B20" s="89"/>
      <c r="C20" s="89"/>
      <c r="D20" s="94"/>
      <c r="E20" s="179"/>
      <c r="F20" s="94"/>
      <c r="G20" s="97"/>
      <c r="H20" s="89"/>
    </row>
    <row r="21" spans="1:8" ht="24.75" customHeight="1" thickBot="1">
      <c r="A21" s="203" t="s">
        <v>11</v>
      </c>
      <c r="B21" s="204" t="s">
        <v>12</v>
      </c>
      <c r="C21" s="204" t="s">
        <v>13</v>
      </c>
      <c r="D21" s="84" t="s">
        <v>14</v>
      </c>
      <c r="E21" s="84" t="s">
        <v>15</v>
      </c>
      <c r="F21" s="84" t="s">
        <v>16</v>
      </c>
      <c r="G21" s="84" t="s">
        <v>17</v>
      </c>
      <c r="H21" s="85" t="s">
        <v>19</v>
      </c>
    </row>
    <row r="22" spans="1:8" ht="24.75" customHeight="1">
      <c r="A22" s="205">
        <v>12</v>
      </c>
      <c r="B22" s="206" t="s">
        <v>224</v>
      </c>
      <c r="C22" s="207" t="s">
        <v>225</v>
      </c>
      <c r="D22" s="201">
        <f>'RCG MASTER'!F13</f>
        <v>12.734</v>
      </c>
      <c r="E22" s="87">
        <f>'RCG MASTER'!J13</f>
        <v>11.534</v>
      </c>
      <c r="F22" s="87">
        <f>'RCG MASTER'!N13</f>
        <v>11.1</v>
      </c>
      <c r="G22" s="87">
        <f>'RCG MASTER'!R13</f>
        <v>11.8</v>
      </c>
      <c r="H22" s="117">
        <f>D22+E22+F22+G22</f>
        <v>47.168000000000006</v>
      </c>
    </row>
    <row r="23" spans="1:8" ht="24.75" customHeight="1">
      <c r="A23" s="196">
        <v>13</v>
      </c>
      <c r="B23" s="188" t="s">
        <v>226</v>
      </c>
      <c r="C23" s="197" t="s">
        <v>225</v>
      </c>
      <c r="D23" s="201">
        <f>'RCG MASTER'!F14</f>
        <v>12.734</v>
      </c>
      <c r="E23" s="87">
        <f>'RCG MASTER'!J14</f>
        <v>11.667</v>
      </c>
      <c r="F23" s="87">
        <f>'RCG MASTER'!N14</f>
        <v>11.2</v>
      </c>
      <c r="G23" s="87">
        <f>'RCG MASTER'!R14</f>
        <v>10.6</v>
      </c>
      <c r="H23" s="117">
        <f>D23+E23+F23+G23</f>
        <v>46.201</v>
      </c>
    </row>
    <row r="24" spans="1:8" ht="24.75" customHeight="1">
      <c r="A24" s="196">
        <v>14</v>
      </c>
      <c r="B24" s="188" t="s">
        <v>227</v>
      </c>
      <c r="C24" s="197" t="s">
        <v>225</v>
      </c>
      <c r="D24" s="201">
        <f>'RCG MASTER'!F15</f>
        <v>12.867</v>
      </c>
      <c r="E24" s="87">
        <f>'RCG MASTER'!J15</f>
        <v>10.867</v>
      </c>
      <c r="F24" s="87">
        <f>'RCG MASTER'!N15</f>
        <v>9.667</v>
      </c>
      <c r="G24" s="87">
        <f>'RCG MASTER'!R15</f>
        <v>10.35</v>
      </c>
      <c r="H24" s="117">
        <f>D24+E24+F24+G24</f>
        <v>43.751000000000005</v>
      </c>
    </row>
    <row r="25" spans="1:8" ht="24.75" customHeight="1">
      <c r="A25" s="196">
        <v>15</v>
      </c>
      <c r="B25" s="188" t="s">
        <v>228</v>
      </c>
      <c r="C25" s="197" t="s">
        <v>225</v>
      </c>
      <c r="D25" s="201">
        <f>'RCG MASTER'!F16</f>
        <v>13</v>
      </c>
      <c r="E25" s="87">
        <f>'RCG MASTER'!J16</f>
        <v>10.967</v>
      </c>
      <c r="F25" s="87">
        <f>'RCG MASTER'!N16</f>
        <v>11.434000000000001</v>
      </c>
      <c r="G25" s="87">
        <f>'RCG MASTER'!R16</f>
        <v>11.25</v>
      </c>
      <c r="H25" s="117">
        <f>D25+E25+F25+G25</f>
        <v>46.650999999999996</v>
      </c>
    </row>
    <row r="26" spans="1:8" ht="24.75" customHeight="1">
      <c r="A26" s="130"/>
      <c r="B26" s="131"/>
      <c r="C26" s="114"/>
      <c r="D26" s="201"/>
      <c r="E26" s="87"/>
      <c r="F26" s="87"/>
      <c r="G26" s="87"/>
      <c r="H26" s="117"/>
    </row>
    <row r="27" spans="1:8" ht="24.75" customHeight="1" thickBot="1">
      <c r="A27" s="134"/>
      <c r="B27" s="135"/>
      <c r="C27" s="41"/>
      <c r="D27" s="202"/>
      <c r="E27" s="88"/>
      <c r="F27" s="88"/>
      <c r="G27" s="88"/>
      <c r="H27" s="118"/>
    </row>
    <row r="28" spans="1:8" ht="24.75" customHeight="1" thickBot="1">
      <c r="A28" s="89"/>
      <c r="B28" s="174" t="s">
        <v>117</v>
      </c>
      <c r="C28" s="95" t="s">
        <v>7</v>
      </c>
      <c r="D28" s="92">
        <f>LARGE(D22:D27,1)+LARGE(D22:D27,2)+LARGE(D22:D27,3)</f>
        <v>38.601</v>
      </c>
      <c r="E28" s="92">
        <f>LARGE(E22:E27,1)+LARGE(E22:E27,2)+LARGE(E22:E27,3)</f>
        <v>34.168</v>
      </c>
      <c r="F28" s="92">
        <f>LARGE(F22:F27,1)+LARGE(F22:F27,2)+LARGE(F22:F27,3)</f>
        <v>33.734</v>
      </c>
      <c r="G28" s="92">
        <f>LARGE(G22:G27,1)+LARGE(G22:G27,2)+LARGE(G22:G27,3)</f>
        <v>33.65</v>
      </c>
      <c r="H28" s="93"/>
    </row>
    <row r="29" spans="1:11" ht="24.75" customHeight="1" thickBot="1">
      <c r="A29" s="89"/>
      <c r="B29" s="89"/>
      <c r="C29" s="89"/>
      <c r="F29" s="91"/>
      <c r="G29" s="176" t="s">
        <v>42</v>
      </c>
      <c r="H29" s="90"/>
      <c r="I29" s="96">
        <f>SUM(D28:G28)</f>
        <v>140.15300000000002</v>
      </c>
      <c r="J29" s="177" t="s">
        <v>43</v>
      </c>
      <c r="K29" s="178">
        <f>RANK(I29,$I$9:$I$29,0)</f>
        <v>2</v>
      </c>
    </row>
    <row r="30" spans="1:8" ht="24.75" customHeight="1" thickBot="1">
      <c r="A30" s="89"/>
      <c r="B30" s="89"/>
      <c r="C30" s="89"/>
      <c r="D30" s="89"/>
      <c r="E30" s="89"/>
      <c r="F30" s="89"/>
      <c r="G30" s="180"/>
      <c r="H30" s="180"/>
    </row>
    <row r="31" spans="1:8" ht="24.75" customHeight="1">
      <c r="A31" s="83" t="s">
        <v>11</v>
      </c>
      <c r="B31" s="84" t="s">
        <v>12</v>
      </c>
      <c r="C31" s="84" t="s">
        <v>13</v>
      </c>
      <c r="D31" s="84" t="s">
        <v>14</v>
      </c>
      <c r="E31" s="84" t="s">
        <v>15</v>
      </c>
      <c r="F31" s="84" t="s">
        <v>16</v>
      </c>
      <c r="G31" s="84" t="s">
        <v>17</v>
      </c>
      <c r="H31" s="85" t="s">
        <v>19</v>
      </c>
    </row>
    <row r="32" spans="1:8" ht="24.75" customHeight="1">
      <c r="A32" s="196">
        <v>17</v>
      </c>
      <c r="B32" s="188" t="s">
        <v>138</v>
      </c>
      <c r="C32" s="197" t="s">
        <v>209</v>
      </c>
      <c r="D32" s="87">
        <f>'RCG MASTER'!F25</f>
        <v>12.134</v>
      </c>
      <c r="E32" s="87">
        <f>'RCG MASTER'!J25</f>
        <v>10.967</v>
      </c>
      <c r="F32" s="87">
        <f>'RCG MASTER'!N25</f>
        <v>11.334</v>
      </c>
      <c r="G32" s="87">
        <f>'RCG MASTER'!R25</f>
        <v>12.367</v>
      </c>
      <c r="H32" s="117">
        <f>D32+E32+F32+G32</f>
        <v>46.80200000000001</v>
      </c>
    </row>
    <row r="33" spans="1:8" ht="24.75" customHeight="1">
      <c r="A33" s="196">
        <v>18</v>
      </c>
      <c r="B33" s="188" t="s">
        <v>119</v>
      </c>
      <c r="C33" s="197" t="s">
        <v>209</v>
      </c>
      <c r="D33" s="87">
        <f>'RCG MASTER'!F26</f>
        <v>12.234</v>
      </c>
      <c r="E33" s="87">
        <f>'RCG MASTER'!J26</f>
        <v>10.634</v>
      </c>
      <c r="F33" s="87">
        <f>'RCG MASTER'!N26</f>
        <v>8.834</v>
      </c>
      <c r="G33" s="87">
        <f>'RCG MASTER'!R26</f>
        <v>11.434</v>
      </c>
      <c r="H33" s="117">
        <f>D33+E33+F33+G33</f>
        <v>43.136</v>
      </c>
    </row>
    <row r="34" spans="1:8" ht="24.75" customHeight="1">
      <c r="A34" s="196">
        <v>19</v>
      </c>
      <c r="B34" s="188" t="s">
        <v>229</v>
      </c>
      <c r="C34" s="197" t="s">
        <v>209</v>
      </c>
      <c r="D34" s="87">
        <f>'RCG MASTER'!F27</f>
        <v>12.534</v>
      </c>
      <c r="E34" s="87">
        <f>'RCG MASTER'!J27</f>
        <v>10.967</v>
      </c>
      <c r="F34" s="87">
        <f>'RCG MASTER'!N27</f>
        <v>10.834</v>
      </c>
      <c r="G34" s="87">
        <f>'RCG MASTER'!R27</f>
        <v>12.1</v>
      </c>
      <c r="H34" s="117">
        <f>D34+E34+F34+G34</f>
        <v>46.435</v>
      </c>
    </row>
    <row r="35" spans="1:8" ht="24.75" customHeight="1">
      <c r="A35" s="196">
        <v>20</v>
      </c>
      <c r="B35" s="188" t="s">
        <v>230</v>
      </c>
      <c r="C35" s="197" t="s">
        <v>209</v>
      </c>
      <c r="D35" s="87">
        <f>'RCG MASTER'!F28</f>
        <v>11.967</v>
      </c>
      <c r="E35" s="87">
        <f>'RCG MASTER'!J28</f>
        <v>10.7</v>
      </c>
      <c r="F35" s="87">
        <f>'RCG MASTER'!N28</f>
        <v>10.134</v>
      </c>
      <c r="G35" s="87">
        <f>'RCG MASTER'!R28</f>
        <v>11.834</v>
      </c>
      <c r="H35" s="117">
        <f>D35+E35+F35+G35</f>
        <v>44.635000000000005</v>
      </c>
    </row>
    <row r="36" spans="1:8" ht="24.75" customHeight="1">
      <c r="A36" s="130"/>
      <c r="B36" s="131"/>
      <c r="C36" s="114"/>
      <c r="D36" s="87"/>
      <c r="E36" s="87"/>
      <c r="F36" s="87"/>
      <c r="G36" s="87"/>
      <c r="H36" s="117"/>
    </row>
    <row r="37" spans="1:8" ht="24.75" customHeight="1" thickBot="1">
      <c r="A37" s="134"/>
      <c r="B37" s="135"/>
      <c r="C37" s="41"/>
      <c r="D37" s="88"/>
      <c r="E37" s="88"/>
      <c r="F37" s="88"/>
      <c r="G37" s="88"/>
      <c r="H37" s="118"/>
    </row>
    <row r="38" spans="1:8" ht="24.75" customHeight="1" thickBot="1">
      <c r="A38" s="89"/>
      <c r="B38" s="174" t="s">
        <v>118</v>
      </c>
      <c r="C38" s="181"/>
      <c r="D38" s="92">
        <f>LARGE(D32:D37,1)+LARGE(D32:D37,2)+LARGE(D32:D37,3)</f>
        <v>36.902</v>
      </c>
      <c r="E38" s="92">
        <f>LARGE(E32:E37,1)+LARGE(E32:E37,2)+LARGE(E32:E37,3)</f>
        <v>32.634</v>
      </c>
      <c r="F38" s="92">
        <f>LARGE(F32:F37,1)+LARGE(F32:F37,2)+LARGE(F32:F37,3)</f>
        <v>32.302</v>
      </c>
      <c r="G38" s="92">
        <f>LARGE(G32:G37,1)+LARGE(G32:G37,2)+LARGE(G32:G37,3)</f>
        <v>36.301</v>
      </c>
      <c r="H38" s="93"/>
    </row>
    <row r="39" spans="1:11" ht="24.75" customHeight="1" thickBot="1">
      <c r="A39" s="89"/>
      <c r="B39" s="89"/>
      <c r="C39" s="89"/>
      <c r="F39" s="91"/>
      <c r="G39" s="176" t="s">
        <v>42</v>
      </c>
      <c r="H39" s="90"/>
      <c r="I39" s="96">
        <f>SUM(D38:G38)</f>
        <v>138.139</v>
      </c>
      <c r="J39" s="177" t="s">
        <v>43</v>
      </c>
      <c r="K39" s="178">
        <f>RANK(I39,$I$39:$I$59,0)</f>
        <v>1</v>
      </c>
    </row>
    <row r="40" spans="1:8" ht="24.75" customHeight="1" thickBot="1">
      <c r="A40" s="89"/>
      <c r="B40" s="89"/>
      <c r="C40" s="89"/>
      <c r="D40" s="94"/>
      <c r="E40" s="179"/>
      <c r="F40" s="94"/>
      <c r="G40" s="94"/>
      <c r="H40" s="180"/>
    </row>
    <row r="41" spans="1:8" ht="24.75" customHeight="1">
      <c r="A41" s="83" t="s">
        <v>11</v>
      </c>
      <c r="B41" s="84" t="s">
        <v>12</v>
      </c>
      <c r="C41" s="84" t="s">
        <v>13</v>
      </c>
      <c r="D41" s="84" t="s">
        <v>14</v>
      </c>
      <c r="E41" s="84" t="s">
        <v>15</v>
      </c>
      <c r="F41" s="84" t="s">
        <v>16</v>
      </c>
      <c r="G41" s="84" t="s">
        <v>17</v>
      </c>
      <c r="H41" s="85" t="s">
        <v>19</v>
      </c>
    </row>
    <row r="42" spans="1:8" ht="24.75" customHeight="1">
      <c r="A42" s="196">
        <v>24</v>
      </c>
      <c r="B42" s="188" t="s">
        <v>233</v>
      </c>
      <c r="C42" s="197" t="s">
        <v>220</v>
      </c>
      <c r="D42" s="87">
        <f>'RCG MASTER'!F29</f>
        <v>12.467</v>
      </c>
      <c r="E42" s="87">
        <f>'RCG MASTER'!J29</f>
        <v>10.9</v>
      </c>
      <c r="F42" s="87">
        <f>'RCG MASTER'!N29</f>
        <v>9.934000000000001</v>
      </c>
      <c r="G42" s="87">
        <f>'RCG MASTER'!R29</f>
        <v>11.334</v>
      </c>
      <c r="H42" s="117">
        <f>D42+E42+F42+G42</f>
        <v>44.635000000000005</v>
      </c>
    </row>
    <row r="43" spans="1:8" ht="24.75" customHeight="1">
      <c r="A43" s="196">
        <v>25</v>
      </c>
      <c r="B43" s="188" t="s">
        <v>234</v>
      </c>
      <c r="C43" s="197" t="s">
        <v>220</v>
      </c>
      <c r="D43" s="87">
        <f>'RCG MASTER'!F30</f>
        <v>12.4</v>
      </c>
      <c r="E43" s="87">
        <f>'RCG MASTER'!J30</f>
        <v>10.5</v>
      </c>
      <c r="F43" s="87">
        <f>'RCG MASTER'!N30</f>
        <v>11.234</v>
      </c>
      <c r="G43" s="87">
        <f>'RCG MASTER'!R30</f>
        <v>12.267</v>
      </c>
      <c r="H43" s="117">
        <f>D43+E43+F43+G43</f>
        <v>46.400999999999996</v>
      </c>
    </row>
    <row r="44" spans="1:8" ht="24.75" customHeight="1">
      <c r="A44" s="196">
        <v>26</v>
      </c>
      <c r="B44" s="188" t="s">
        <v>235</v>
      </c>
      <c r="C44" s="197" t="s">
        <v>220</v>
      </c>
      <c r="D44" s="87">
        <f>'RCG MASTER'!F31</f>
        <v>12</v>
      </c>
      <c r="E44" s="87">
        <f>'RCG MASTER'!J31</f>
        <v>10.2</v>
      </c>
      <c r="F44" s="87">
        <f>'RCG MASTER'!N31</f>
        <v>11.3</v>
      </c>
      <c r="G44" s="87">
        <f>'RCG MASTER'!R31</f>
        <v>10.767</v>
      </c>
      <c r="H44" s="117">
        <f>D44+E44+F44+G44</f>
        <v>44.266999999999996</v>
      </c>
    </row>
    <row r="45" spans="1:8" ht="24.75" customHeight="1">
      <c r="A45" s="196">
        <v>27</v>
      </c>
      <c r="B45" s="188" t="s">
        <v>236</v>
      </c>
      <c r="C45" s="197" t="s">
        <v>220</v>
      </c>
      <c r="D45" s="87">
        <f>'RCG MASTER'!F32</f>
        <v>12.334</v>
      </c>
      <c r="E45" s="87">
        <f>'RCG MASTER'!J32</f>
        <v>10.7</v>
      </c>
      <c r="F45" s="87">
        <f>'RCG MASTER'!N32</f>
        <v>11.4</v>
      </c>
      <c r="G45" s="87">
        <f>'RCG MASTER'!R32</f>
        <v>11.067</v>
      </c>
      <c r="H45" s="117">
        <f>D45+E45+F45+G45</f>
        <v>45.501</v>
      </c>
    </row>
    <row r="46" spans="1:8" ht="24.75" customHeight="1">
      <c r="A46" s="130"/>
      <c r="B46" s="51"/>
      <c r="C46" s="114"/>
      <c r="D46" s="87"/>
      <c r="E46" s="87"/>
      <c r="F46" s="87"/>
      <c r="G46" s="87"/>
      <c r="H46" s="117"/>
    </row>
    <row r="47" spans="1:8" ht="24.75" customHeight="1" thickBot="1">
      <c r="A47" s="134"/>
      <c r="B47" s="119"/>
      <c r="C47" s="41"/>
      <c r="D47" s="88"/>
      <c r="E47" s="88"/>
      <c r="F47" s="88"/>
      <c r="G47" s="88"/>
      <c r="H47" s="118"/>
    </row>
    <row r="48" spans="1:8" ht="24.75" customHeight="1" thickBot="1">
      <c r="A48" s="89"/>
      <c r="B48" s="174" t="s">
        <v>118</v>
      </c>
      <c r="C48" s="181"/>
      <c r="D48" s="92">
        <f>LARGE(D42:D47,1)+LARGE(D42:D47,2)+LARGE(D42:D47,3)</f>
        <v>37.201</v>
      </c>
      <c r="E48" s="92">
        <f>LARGE(E42:E47,1)+LARGE(E42:E47,2)+LARGE(E42:E47,3)</f>
        <v>32.1</v>
      </c>
      <c r="F48" s="92">
        <f>LARGE(F42:F47,1)+LARGE(F42:F47,2)+LARGE(F42:F47,3)</f>
        <v>33.934000000000005</v>
      </c>
      <c r="G48" s="92">
        <f>LARGE(G42:G47,1)+LARGE(G42:G47,2)+LARGE(G42:G47,3)</f>
        <v>34.668</v>
      </c>
      <c r="H48" s="93"/>
    </row>
    <row r="49" spans="1:11" ht="24.75" customHeight="1" thickBot="1">
      <c r="A49" s="89"/>
      <c r="B49" s="89"/>
      <c r="C49" s="89"/>
      <c r="F49" s="91"/>
      <c r="G49" s="176" t="s">
        <v>42</v>
      </c>
      <c r="H49" s="90"/>
      <c r="I49" s="96">
        <f>SUM(D48:G48)</f>
        <v>137.90300000000002</v>
      </c>
      <c r="J49" s="177" t="s">
        <v>43</v>
      </c>
      <c r="K49" s="178">
        <f>RANK(I49,$I$39:$I$59,0)</f>
        <v>2</v>
      </c>
    </row>
    <row r="50" spans="1:8" ht="24.75" customHeight="1" thickBot="1">
      <c r="A50" s="89"/>
      <c r="B50" s="89"/>
      <c r="C50" s="89"/>
      <c r="D50" s="94"/>
      <c r="E50" s="179"/>
      <c r="F50" s="94"/>
      <c r="G50" s="97"/>
      <c r="H50" s="89"/>
    </row>
    <row r="51" spans="1:8" ht="24.75" customHeight="1">
      <c r="A51" s="83" t="s">
        <v>11</v>
      </c>
      <c r="B51" s="84" t="s">
        <v>12</v>
      </c>
      <c r="C51" s="84" t="s">
        <v>13</v>
      </c>
      <c r="D51" s="84" t="s">
        <v>14</v>
      </c>
      <c r="E51" s="84" t="s">
        <v>15</v>
      </c>
      <c r="F51" s="84" t="s">
        <v>16</v>
      </c>
      <c r="G51" s="84" t="s">
        <v>17</v>
      </c>
      <c r="H51" s="85" t="s">
        <v>19</v>
      </c>
    </row>
    <row r="52" spans="1:8" ht="24.75" customHeight="1">
      <c r="A52" s="196">
        <v>28</v>
      </c>
      <c r="B52" s="188" t="s">
        <v>237</v>
      </c>
      <c r="C52" s="197" t="s">
        <v>225</v>
      </c>
      <c r="D52" s="87">
        <f>'RCG MASTER'!F33</f>
        <v>11.834</v>
      </c>
      <c r="E52" s="87">
        <f>'RCG MASTER'!J33</f>
        <v>10.567</v>
      </c>
      <c r="F52" s="87">
        <f>'RCG MASTER'!N33</f>
        <v>9.1</v>
      </c>
      <c r="G52" s="87">
        <f>'RCG MASTER'!R33</f>
        <v>11.634</v>
      </c>
      <c r="H52" s="117">
        <f>D52+E52+F52+G52</f>
        <v>43.135</v>
      </c>
    </row>
    <row r="53" spans="1:8" ht="24.75" customHeight="1">
      <c r="A53" s="196">
        <v>29</v>
      </c>
      <c r="B53" s="188" t="s">
        <v>137</v>
      </c>
      <c r="C53" s="197" t="s">
        <v>225</v>
      </c>
      <c r="D53" s="87">
        <f>'RCG MASTER'!F34</f>
        <v>12.2</v>
      </c>
      <c r="E53" s="87">
        <f>'RCG MASTER'!J34</f>
        <v>10.734</v>
      </c>
      <c r="F53" s="87">
        <f>'RCG MASTER'!N34</f>
        <v>11.1</v>
      </c>
      <c r="G53" s="87">
        <f>'RCG MASTER'!R34</f>
        <v>12.134</v>
      </c>
      <c r="H53" s="117">
        <f>D53+E53+F53+G53</f>
        <v>46.168</v>
      </c>
    </row>
    <row r="54" spans="1:8" ht="24.75" customHeight="1">
      <c r="A54" s="196">
        <v>30</v>
      </c>
      <c r="B54" s="188" t="s">
        <v>238</v>
      </c>
      <c r="C54" s="197" t="s">
        <v>225</v>
      </c>
      <c r="D54" s="87">
        <f>'RCG MASTER'!F35</f>
        <v>12.034</v>
      </c>
      <c r="E54" s="87">
        <f>'RCG MASTER'!J35</f>
        <v>7.267</v>
      </c>
      <c r="F54" s="87">
        <f>'RCG MASTER'!N35</f>
        <v>11.167</v>
      </c>
      <c r="G54" s="87">
        <f>'RCG MASTER'!R35</f>
        <v>10.4</v>
      </c>
      <c r="H54" s="117">
        <f>D54+E54+F54+G54</f>
        <v>40.868</v>
      </c>
    </row>
    <row r="55" spans="1:8" ht="24.75" customHeight="1">
      <c r="A55" s="196">
        <v>31</v>
      </c>
      <c r="B55" s="188" t="s">
        <v>239</v>
      </c>
      <c r="C55" s="197" t="s">
        <v>225</v>
      </c>
      <c r="D55" s="87">
        <f>'RCG MASTER'!F36</f>
        <v>11.9</v>
      </c>
      <c r="E55" s="87">
        <f>'RCG MASTER'!J36</f>
        <v>10.5</v>
      </c>
      <c r="F55" s="87">
        <f>'RCG MASTER'!N36</f>
        <v>11.367</v>
      </c>
      <c r="G55" s="87">
        <f>'RCG MASTER'!R36</f>
        <v>11.6</v>
      </c>
      <c r="H55" s="117">
        <f>D55+E55+F55+G55</f>
        <v>45.367</v>
      </c>
    </row>
    <row r="56" spans="1:8" ht="24.75" customHeight="1">
      <c r="A56" s="130"/>
      <c r="B56" s="131"/>
      <c r="C56" s="114"/>
      <c r="D56" s="87"/>
      <c r="E56" s="87"/>
      <c r="F56" s="87"/>
      <c r="G56" s="87"/>
      <c r="H56" s="117"/>
    </row>
    <row r="57" spans="1:8" ht="24.75" customHeight="1" thickBot="1">
      <c r="A57" s="134"/>
      <c r="B57" s="135"/>
      <c r="C57" s="41"/>
      <c r="D57" s="88"/>
      <c r="E57" s="88"/>
      <c r="F57" s="88"/>
      <c r="G57" s="88"/>
      <c r="H57" s="118"/>
    </row>
    <row r="58" spans="1:8" ht="24.75" customHeight="1" thickBot="1">
      <c r="A58" s="89"/>
      <c r="B58" s="174" t="s">
        <v>118</v>
      </c>
      <c r="C58" s="181"/>
      <c r="D58" s="92">
        <f>LARGE(D52:D57,1)+LARGE(D52:D57,2)+LARGE(D52:D57,3)</f>
        <v>36.134</v>
      </c>
      <c r="E58" s="92">
        <f>LARGE(E52:E57,1)+LARGE(E52:E57,2)+LARGE(E52:E57,3)</f>
        <v>31.801000000000002</v>
      </c>
      <c r="F58" s="92">
        <f>LARGE(F52:F57,1)+LARGE(F52:F57,2)+LARGE(F52:F57,3)</f>
        <v>33.634</v>
      </c>
      <c r="G58" s="92">
        <f>LARGE(G52:G57,1)+LARGE(G52:G57,2)+LARGE(G52:G57,3)</f>
        <v>35.368</v>
      </c>
      <c r="H58" s="93"/>
    </row>
    <row r="59" spans="1:11" ht="24.75" customHeight="1" thickBot="1">
      <c r="A59" s="89"/>
      <c r="B59" s="89"/>
      <c r="C59" s="89"/>
      <c r="F59" s="91"/>
      <c r="G59" s="176" t="s">
        <v>42</v>
      </c>
      <c r="H59" s="90"/>
      <c r="I59" s="96">
        <f>SUM(D58:G58)</f>
        <v>136.937</v>
      </c>
      <c r="J59" s="177" t="s">
        <v>43</v>
      </c>
      <c r="K59" s="178">
        <f>RANK(I59,$I$39:$I$59,0)</f>
        <v>3</v>
      </c>
    </row>
  </sheetData>
  <sheetProtection/>
  <printOptions/>
  <pageMargins left="0.4330708661417323" right="0.2362204724409449" top="0.7086614173228347" bottom="0.5118110236220472" header="0.2755905511811024" footer="0.4330708661417323"/>
  <pageSetup fitToHeight="1" fitToWidth="1" horizontalDpi="300" verticalDpi="300" orientation="portrait" paperSize="9" scale="52" r:id="rId1"/>
  <headerFooter alignWithMargins="0">
    <oddHeader>&amp;C&amp;16NWGA GRADES FINALS 2013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90" zoomScaleNormal="90" zoomScalePageLayoutView="0" workbookViewId="0" topLeftCell="A1">
      <selection activeCell="A1" sqref="A1"/>
    </sheetView>
  </sheetViews>
  <sheetFormatPr defaultColWidth="9.140625" defaultRowHeight="24.75" customHeight="1"/>
  <cols>
    <col min="1" max="1" width="10.57421875" style="86" customWidth="1"/>
    <col min="2" max="2" width="29.7109375" style="86" customWidth="1"/>
    <col min="3" max="3" width="30.140625" style="86" bestFit="1" customWidth="1"/>
    <col min="4" max="8" width="12.7109375" style="86" customWidth="1"/>
    <col min="9" max="9" width="13.140625" style="86" bestFit="1" customWidth="1"/>
    <col min="10" max="10" width="9.140625" style="86" customWidth="1"/>
    <col min="11" max="11" width="9.7109375" style="86" bestFit="1" customWidth="1"/>
    <col min="12" max="16384" width="9.140625" style="86" customWidth="1"/>
  </cols>
  <sheetData>
    <row r="1" spans="1:8" ht="24.75" customHeight="1">
      <c r="A1" s="83"/>
      <c r="B1" s="84" t="s">
        <v>12</v>
      </c>
      <c r="C1" s="84" t="s">
        <v>13</v>
      </c>
      <c r="D1" s="84" t="s">
        <v>14</v>
      </c>
      <c r="E1" s="84" t="s">
        <v>15</v>
      </c>
      <c r="F1" s="84" t="s">
        <v>16</v>
      </c>
      <c r="G1" s="84" t="s">
        <v>17</v>
      </c>
      <c r="H1" s="85" t="s">
        <v>19</v>
      </c>
    </row>
    <row r="2" spans="1:8" ht="24.75" customHeight="1">
      <c r="A2" s="196">
        <v>35</v>
      </c>
      <c r="B2" s="188" t="s">
        <v>140</v>
      </c>
      <c r="C2" s="197" t="s">
        <v>220</v>
      </c>
      <c r="D2" s="87">
        <f>'RCG MASTER'!F50</f>
        <v>12.4</v>
      </c>
      <c r="E2" s="87">
        <f>'RCG MASTER'!J50</f>
        <v>12.234</v>
      </c>
      <c r="F2" s="87">
        <f>'RCG MASTER'!N50</f>
        <v>11.033999999999999</v>
      </c>
      <c r="G2" s="87">
        <f>'RCG MASTER'!R50</f>
        <v>11.45</v>
      </c>
      <c r="H2" s="117">
        <f>SUM(D2:G2)</f>
        <v>47.117999999999995</v>
      </c>
    </row>
    <row r="3" spans="1:8" ht="24.75" customHeight="1">
      <c r="A3" s="196">
        <v>36</v>
      </c>
      <c r="B3" s="188" t="s">
        <v>245</v>
      </c>
      <c r="C3" s="197" t="s">
        <v>220</v>
      </c>
      <c r="D3" s="87">
        <f>'RCG MASTER'!F51</f>
        <v>12.7</v>
      </c>
      <c r="E3" s="87">
        <f>'RCG MASTER'!J51</f>
        <v>11.934</v>
      </c>
      <c r="F3" s="87">
        <f>'RCG MASTER'!N51</f>
        <v>10.334</v>
      </c>
      <c r="G3" s="87">
        <f>'RCG MASTER'!R51</f>
        <v>12.05</v>
      </c>
      <c r="H3" s="117">
        <f>SUM(D3:G3)</f>
        <v>47.018</v>
      </c>
    </row>
    <row r="4" spans="1:8" ht="24.75" customHeight="1">
      <c r="A4" s="196">
        <v>37</v>
      </c>
      <c r="B4" s="188" t="s">
        <v>246</v>
      </c>
      <c r="C4" s="197" t="s">
        <v>220</v>
      </c>
      <c r="D4" s="87">
        <f>'RCG MASTER'!F52</f>
        <v>12.667</v>
      </c>
      <c r="E4" s="87">
        <f>'RCG MASTER'!J52</f>
        <v>11.367</v>
      </c>
      <c r="F4" s="87">
        <f>'RCG MASTER'!N52</f>
        <v>8.57</v>
      </c>
      <c r="G4" s="87">
        <f>'RCG MASTER'!R52</f>
        <v>11.9</v>
      </c>
      <c r="H4" s="117">
        <f>SUM(D4:G4)</f>
        <v>44.504</v>
      </c>
    </row>
    <row r="5" spans="1:8" ht="24.75" customHeight="1">
      <c r="A5" s="196">
        <v>38</v>
      </c>
      <c r="B5" s="188" t="s">
        <v>247</v>
      </c>
      <c r="C5" s="197" t="s">
        <v>220</v>
      </c>
      <c r="D5" s="87">
        <f>'RCG MASTER'!F53</f>
        <v>12.3</v>
      </c>
      <c r="E5" s="87">
        <f>'RCG MASTER'!J53</f>
        <v>11.567</v>
      </c>
      <c r="F5" s="87">
        <f>'RCG MASTER'!N53</f>
        <v>10.3</v>
      </c>
      <c r="G5" s="87">
        <f>'RCG MASTER'!R53</f>
        <v>11.15</v>
      </c>
      <c r="H5" s="117">
        <f>SUM(D5:G5)</f>
        <v>45.317</v>
      </c>
    </row>
    <row r="6" spans="1:8" ht="24.75" customHeight="1">
      <c r="A6" s="151"/>
      <c r="B6" s="51"/>
      <c r="C6" s="114"/>
      <c r="D6" s="87"/>
      <c r="E6" s="87"/>
      <c r="F6" s="87"/>
      <c r="G6" s="87"/>
      <c r="H6" s="117"/>
    </row>
    <row r="7" spans="1:8" ht="24.75" customHeight="1" thickBot="1">
      <c r="A7" s="155"/>
      <c r="B7" s="119"/>
      <c r="C7" s="41"/>
      <c r="D7" s="88"/>
      <c r="E7" s="88"/>
      <c r="F7" s="88"/>
      <c r="G7" s="88"/>
      <c r="H7" s="118"/>
    </row>
    <row r="8" spans="1:8" ht="24.75" customHeight="1" thickBot="1">
      <c r="A8" s="89"/>
      <c r="B8" s="174" t="s">
        <v>44</v>
      </c>
      <c r="C8" s="175" t="s">
        <v>7</v>
      </c>
      <c r="D8" s="92">
        <f>LARGE(D2:D7,1)+LARGE(D2:D7,2)+LARGE(D2:D7,3)</f>
        <v>37.766999999999996</v>
      </c>
      <c r="E8" s="92">
        <f>LARGE(E2:E7,1)+LARGE(E2:E7,2)+LARGE(E2:E7,3)</f>
        <v>35.735</v>
      </c>
      <c r="F8" s="92">
        <f>LARGE(F2:F7,1)+LARGE(F2:F7,2)+LARGE(F2:F7,3)</f>
        <v>31.668</v>
      </c>
      <c r="G8" s="92">
        <f>LARGE(G2:G7,1)+LARGE(G2:G7,2)+LARGE(G2:G7,3)</f>
        <v>35.400000000000006</v>
      </c>
      <c r="H8" s="93"/>
    </row>
    <row r="9" spans="1:11" ht="24.75" customHeight="1" thickBot="1">
      <c r="A9" s="89"/>
      <c r="B9" s="89"/>
      <c r="C9" s="89"/>
      <c r="F9" s="91"/>
      <c r="G9" s="176" t="s">
        <v>42</v>
      </c>
      <c r="H9" s="90"/>
      <c r="I9" s="96">
        <f>SUM(D8:G8)</f>
        <v>140.57</v>
      </c>
      <c r="J9" s="177" t="s">
        <v>43</v>
      </c>
      <c r="K9" s="178">
        <f>RANK(I9,$I$9:$I$29,0)</f>
        <v>1</v>
      </c>
    </row>
    <row r="10" spans="1:8" ht="24.75" customHeight="1" thickBot="1">
      <c r="A10" s="89"/>
      <c r="B10" s="89"/>
      <c r="C10" s="89"/>
      <c r="D10" s="94"/>
      <c r="E10" s="179"/>
      <c r="F10" s="94"/>
      <c r="G10" s="94"/>
      <c r="H10" s="180"/>
    </row>
    <row r="11" spans="1:8" ht="24.75" customHeight="1">
      <c r="A11" s="83" t="s">
        <v>11</v>
      </c>
      <c r="B11" s="84" t="s">
        <v>12</v>
      </c>
      <c r="C11" s="84" t="s">
        <v>13</v>
      </c>
      <c r="D11" s="84" t="s">
        <v>14</v>
      </c>
      <c r="E11" s="84" t="s">
        <v>15</v>
      </c>
      <c r="F11" s="84" t="s">
        <v>16</v>
      </c>
      <c r="G11" s="84" t="s">
        <v>17</v>
      </c>
      <c r="H11" s="85" t="s">
        <v>19</v>
      </c>
    </row>
    <row r="12" spans="1:8" ht="24.75" customHeight="1">
      <c r="A12" s="196">
        <v>39</v>
      </c>
      <c r="B12" s="188" t="s">
        <v>248</v>
      </c>
      <c r="C12" s="197" t="s">
        <v>225</v>
      </c>
      <c r="D12" s="87">
        <f>'RCG MASTER'!F54</f>
        <v>12.234</v>
      </c>
      <c r="E12" s="87">
        <f>'RCG MASTER'!J54</f>
        <v>11.167</v>
      </c>
      <c r="F12" s="87">
        <f>'RCG MASTER'!N54</f>
        <v>9.167</v>
      </c>
      <c r="G12" s="87">
        <f>'RCG MASTER'!R54</f>
        <v>11.45</v>
      </c>
      <c r="H12" s="117">
        <f>SUM(D12:G12)</f>
        <v>44.018</v>
      </c>
    </row>
    <row r="13" spans="1:8" ht="24.75" customHeight="1">
      <c r="A13" s="196">
        <v>40</v>
      </c>
      <c r="B13" s="188" t="s">
        <v>249</v>
      </c>
      <c r="C13" s="197" t="s">
        <v>225</v>
      </c>
      <c r="D13" s="87">
        <f>'RCG MASTER'!F55</f>
        <v>12.267</v>
      </c>
      <c r="E13" s="87">
        <f>'RCG MASTER'!J55</f>
        <v>11.4</v>
      </c>
      <c r="F13" s="87">
        <f>'RCG MASTER'!N55</f>
        <v>8.466999999999999</v>
      </c>
      <c r="G13" s="87">
        <f>'RCG MASTER'!R55</f>
        <v>10.95</v>
      </c>
      <c r="H13" s="117">
        <f>SUM(D13:G13)</f>
        <v>43.084</v>
      </c>
    </row>
    <row r="14" spans="1:8" ht="24.75" customHeight="1">
      <c r="A14" s="196">
        <v>41</v>
      </c>
      <c r="B14" s="188" t="s">
        <v>250</v>
      </c>
      <c r="C14" s="197" t="s">
        <v>225</v>
      </c>
      <c r="D14" s="87">
        <f>'RCG MASTER'!F56</f>
        <v>12</v>
      </c>
      <c r="E14" s="87">
        <f>'RCG MASTER'!J56</f>
        <v>11.134</v>
      </c>
      <c r="F14" s="87">
        <f>'RCG MASTER'!N56</f>
        <v>9.667</v>
      </c>
      <c r="G14" s="87">
        <f>'RCG MASTER'!R56</f>
        <v>10.8</v>
      </c>
      <c r="H14" s="117">
        <f>SUM(D14:G14)</f>
        <v>43.601</v>
      </c>
    </row>
    <row r="15" spans="1:8" ht="24.75" customHeight="1">
      <c r="A15" s="196">
        <v>42</v>
      </c>
      <c r="B15" s="188" t="s">
        <v>251</v>
      </c>
      <c r="C15" s="197" t="s">
        <v>225</v>
      </c>
      <c r="D15" s="87">
        <f>'RCG MASTER'!F57</f>
        <v>12.334</v>
      </c>
      <c r="E15" s="87">
        <f>'RCG MASTER'!J57</f>
        <v>9.5</v>
      </c>
      <c r="F15" s="87">
        <f>'RCG MASTER'!N57</f>
        <v>9.6</v>
      </c>
      <c r="G15" s="87">
        <f>'RCG MASTER'!R57</f>
        <v>11.45</v>
      </c>
      <c r="H15" s="117">
        <f>SUM(D15:G15)</f>
        <v>42.884</v>
      </c>
    </row>
    <row r="16" spans="1:8" ht="24.75" customHeight="1">
      <c r="A16" s="130"/>
      <c r="B16" s="131"/>
      <c r="C16" s="114"/>
      <c r="D16" s="87"/>
      <c r="E16" s="87"/>
      <c r="F16" s="87"/>
      <c r="G16" s="87"/>
      <c r="H16" s="117"/>
    </row>
    <row r="17" spans="1:8" ht="24.75" customHeight="1" thickBot="1">
      <c r="A17" s="134"/>
      <c r="B17" s="135"/>
      <c r="C17" s="41"/>
      <c r="D17" s="88"/>
      <c r="E17" s="88"/>
      <c r="F17" s="88"/>
      <c r="G17" s="88"/>
      <c r="H17" s="118"/>
    </row>
    <row r="18" spans="1:8" ht="24.75" customHeight="1" thickBot="1">
      <c r="A18" s="89"/>
      <c r="B18" s="174" t="s">
        <v>44</v>
      </c>
      <c r="C18" s="95" t="s">
        <v>7</v>
      </c>
      <c r="D18" s="92">
        <f>LARGE(D12:D17,1)+LARGE(D12:D17,2)+LARGE(D12:D17,3)</f>
        <v>36.835</v>
      </c>
      <c r="E18" s="92">
        <f>LARGE(E12:E17,1)+LARGE(E12:E17,2)+LARGE(E12:E17,3)</f>
        <v>33.701</v>
      </c>
      <c r="F18" s="92">
        <f>LARGE(F12:F17,1)+LARGE(F12:F17,2)+LARGE(F12:F17,3)</f>
        <v>28.433999999999997</v>
      </c>
      <c r="G18" s="92">
        <f>LARGE(G12:G17,1)+LARGE(G12:G17,2)+LARGE(G12:G17,3)</f>
        <v>33.849999999999994</v>
      </c>
      <c r="H18" s="93"/>
    </row>
    <row r="19" spans="1:11" ht="24.75" customHeight="1" thickBot="1">
      <c r="A19" s="89"/>
      <c r="B19" s="89"/>
      <c r="C19" s="89"/>
      <c r="F19" s="91"/>
      <c r="G19" s="176" t="s">
        <v>42</v>
      </c>
      <c r="H19" s="90"/>
      <c r="I19" s="96">
        <f>SUM(D18:G18)</f>
        <v>132.82</v>
      </c>
      <c r="J19" s="177" t="s">
        <v>43</v>
      </c>
      <c r="K19" s="178">
        <f>RANK(I19,$I$9:$I$29,0)</f>
        <v>3</v>
      </c>
    </row>
    <row r="20" spans="1:8" ht="24.75" customHeight="1" thickBot="1">
      <c r="A20" s="89"/>
      <c r="B20" s="89"/>
      <c r="C20" s="89"/>
      <c r="D20" s="94"/>
      <c r="E20" s="179"/>
      <c r="F20" s="94"/>
      <c r="G20" s="97"/>
      <c r="H20" s="89"/>
    </row>
    <row r="21" spans="1:8" ht="24.75" customHeight="1">
      <c r="A21" s="83" t="s">
        <v>11</v>
      </c>
      <c r="B21" s="84" t="s">
        <v>12</v>
      </c>
      <c r="C21" s="84" t="s">
        <v>13</v>
      </c>
      <c r="D21" s="84" t="s">
        <v>14</v>
      </c>
      <c r="E21" s="84" t="s">
        <v>15</v>
      </c>
      <c r="F21" s="84" t="s">
        <v>16</v>
      </c>
      <c r="G21" s="84" t="s">
        <v>17</v>
      </c>
      <c r="H21" s="85" t="s">
        <v>19</v>
      </c>
    </row>
    <row r="22" spans="1:8" ht="24.75" customHeight="1">
      <c r="A22" s="196">
        <v>43</v>
      </c>
      <c r="B22" s="188" t="s">
        <v>124</v>
      </c>
      <c r="C22" s="197" t="s">
        <v>209</v>
      </c>
      <c r="D22" s="87">
        <f>'RCG MASTER'!F58</f>
        <v>12.5</v>
      </c>
      <c r="E22" s="87">
        <f>'RCG MASTER'!J58</f>
        <v>11.367</v>
      </c>
      <c r="F22" s="87">
        <f>'RCG MASTER'!N58</f>
        <v>10.533999999999999</v>
      </c>
      <c r="G22" s="87">
        <f>'RCG MASTER'!R58</f>
        <v>11.4</v>
      </c>
      <c r="H22" s="117">
        <f>SUM(D22:G22)</f>
        <v>45.800999999999995</v>
      </c>
    </row>
    <row r="23" spans="1:8" ht="24.75" customHeight="1">
      <c r="A23" s="196">
        <v>44</v>
      </c>
      <c r="B23" s="188" t="s">
        <v>252</v>
      </c>
      <c r="C23" s="197" t="s">
        <v>209</v>
      </c>
      <c r="D23" s="87">
        <f>'RCG MASTER'!F59</f>
        <v>12.734</v>
      </c>
      <c r="E23" s="87">
        <f>'RCG MASTER'!J59</f>
        <v>11.234</v>
      </c>
      <c r="F23" s="87">
        <f>'RCG MASTER'!N59</f>
        <v>11</v>
      </c>
      <c r="G23" s="87">
        <f>'RCG MASTER'!R59</f>
        <v>12.3</v>
      </c>
      <c r="H23" s="117">
        <f>SUM(D23:G23)</f>
        <v>47.268</v>
      </c>
    </row>
    <row r="24" spans="1:8" ht="24.75" customHeight="1">
      <c r="A24" s="196">
        <v>45</v>
      </c>
      <c r="B24" s="188" t="s">
        <v>253</v>
      </c>
      <c r="C24" s="197" t="s">
        <v>209</v>
      </c>
      <c r="D24" s="87">
        <f>'RCG MASTER'!F60</f>
        <v>12.567</v>
      </c>
      <c r="E24" s="87">
        <f>'RCG MASTER'!J60</f>
        <v>11.134</v>
      </c>
      <c r="F24" s="87">
        <f>'RCG MASTER'!N60</f>
        <v>11.267</v>
      </c>
      <c r="G24" s="87">
        <f>'RCG MASTER'!R60</f>
        <v>11.4</v>
      </c>
      <c r="H24" s="117">
        <f>SUM(D24:G24)</f>
        <v>46.368</v>
      </c>
    </row>
    <row r="25" spans="1:8" ht="24.75" customHeight="1" thickBot="1">
      <c r="A25" s="198">
        <v>46</v>
      </c>
      <c r="B25" s="193" t="s">
        <v>254</v>
      </c>
      <c r="C25" s="212" t="s">
        <v>209</v>
      </c>
      <c r="D25" s="87">
        <f>'RCG MASTER'!F61</f>
        <v>12.534</v>
      </c>
      <c r="E25" s="87">
        <f>'RCG MASTER'!J61</f>
        <v>11.6</v>
      </c>
      <c r="F25" s="87">
        <f>'RCG MASTER'!N61</f>
        <v>10.3</v>
      </c>
      <c r="G25" s="87">
        <f>'RCG MASTER'!R61</f>
        <v>11.25</v>
      </c>
      <c r="H25" s="117">
        <f>SUM(D25:G25)</f>
        <v>45.684</v>
      </c>
    </row>
    <row r="26" spans="1:8" ht="24.75" customHeight="1">
      <c r="A26" s="151"/>
      <c r="B26" s="131"/>
      <c r="C26" s="114"/>
      <c r="D26" s="87"/>
      <c r="E26" s="87"/>
      <c r="F26" s="87"/>
      <c r="G26" s="87"/>
      <c r="H26" s="117"/>
    </row>
    <row r="27" spans="1:8" ht="24.75" customHeight="1" thickBot="1">
      <c r="A27" s="155"/>
      <c r="B27" s="135"/>
      <c r="C27" s="41"/>
      <c r="D27" s="88"/>
      <c r="E27" s="88"/>
      <c r="F27" s="88"/>
      <c r="G27" s="88"/>
      <c r="H27" s="118"/>
    </row>
    <row r="28" spans="1:8" ht="24.75" customHeight="1" thickBot="1">
      <c r="A28" s="89"/>
      <c r="B28" s="174" t="s">
        <v>44</v>
      </c>
      <c r="C28" s="95" t="s">
        <v>7</v>
      </c>
      <c r="D28" s="92">
        <f>LARGE(D22:D27,1)+LARGE(D22:D27,2)+LARGE(D22:D27,3)</f>
        <v>37.835</v>
      </c>
      <c r="E28" s="92">
        <f>LARGE(E22:E27,1)+LARGE(E22:E27,2)+LARGE(E22:E27,3)</f>
        <v>34.201</v>
      </c>
      <c r="F28" s="92">
        <f>LARGE(F22:F27,1)+LARGE(F22:F27,2)+LARGE(F22:F27,3)</f>
        <v>32.801</v>
      </c>
      <c r="G28" s="92">
        <f>LARGE(G22:G27,1)+LARGE(G22:G27,2)+LARGE(G22:G27,3)</f>
        <v>35.1</v>
      </c>
      <c r="H28" s="93"/>
    </row>
    <row r="29" spans="1:11" ht="24.75" customHeight="1" thickBot="1">
      <c r="A29" s="89"/>
      <c r="B29" s="89"/>
      <c r="C29" s="89"/>
      <c r="F29" s="91"/>
      <c r="G29" s="176" t="s">
        <v>42</v>
      </c>
      <c r="H29" s="90"/>
      <c r="I29" s="96">
        <f>SUM(D28:G28)</f>
        <v>139.937</v>
      </c>
      <c r="J29" s="177" t="s">
        <v>43</v>
      </c>
      <c r="K29" s="178">
        <f>RANK(I29,$I$9:$I$29,0)</f>
        <v>2</v>
      </c>
    </row>
    <row r="30" spans="1:8" ht="24.75" customHeight="1" thickBot="1">
      <c r="A30" s="89"/>
      <c r="B30" s="89"/>
      <c r="C30" s="89"/>
      <c r="D30" s="89"/>
      <c r="E30" s="89"/>
      <c r="F30" s="89"/>
      <c r="G30" s="180"/>
      <c r="H30" s="180"/>
    </row>
    <row r="31" spans="1:8" ht="24.75" customHeight="1">
      <c r="A31" s="83" t="s">
        <v>11</v>
      </c>
      <c r="B31" s="84" t="s">
        <v>12</v>
      </c>
      <c r="C31" s="84" t="s">
        <v>13</v>
      </c>
      <c r="D31" s="84" t="s">
        <v>14</v>
      </c>
      <c r="E31" s="84" t="s">
        <v>15</v>
      </c>
      <c r="F31" s="84" t="s">
        <v>16</v>
      </c>
      <c r="G31" s="84" t="s">
        <v>17</v>
      </c>
      <c r="H31" s="85" t="s">
        <v>19</v>
      </c>
    </row>
    <row r="32" spans="1:8" ht="24.75" customHeight="1">
      <c r="A32" s="196">
        <v>51</v>
      </c>
      <c r="B32" s="188" t="s">
        <v>260</v>
      </c>
      <c r="C32" s="197" t="s">
        <v>220</v>
      </c>
      <c r="D32" s="87">
        <f>'RCG MASTER'!F71</f>
        <v>12.1</v>
      </c>
      <c r="E32" s="87">
        <f>'RCG MASTER'!J71</f>
        <v>11.4</v>
      </c>
      <c r="F32" s="87">
        <f>'RCG MASTER'!N71</f>
        <v>11.634</v>
      </c>
      <c r="G32" s="87">
        <f>'RCG MASTER'!R71</f>
        <v>12.034</v>
      </c>
      <c r="H32" s="117">
        <f>SUM(D32:G32)</f>
        <v>47.168</v>
      </c>
    </row>
    <row r="33" spans="1:8" ht="24.75" customHeight="1">
      <c r="A33" s="196">
        <v>52</v>
      </c>
      <c r="B33" s="188" t="s">
        <v>141</v>
      </c>
      <c r="C33" s="197" t="s">
        <v>220</v>
      </c>
      <c r="D33" s="87">
        <f>'RCG MASTER'!F72</f>
        <v>12</v>
      </c>
      <c r="E33" s="87">
        <f>'RCG MASTER'!J72</f>
        <v>11.9</v>
      </c>
      <c r="F33" s="87">
        <f>'RCG MASTER'!N72</f>
        <v>11.2</v>
      </c>
      <c r="G33" s="87">
        <f>'RCG MASTER'!R72</f>
        <v>11.1</v>
      </c>
      <c r="H33" s="117">
        <f>SUM(D33:G33)</f>
        <v>46.199999999999996</v>
      </c>
    </row>
    <row r="34" spans="1:8" ht="24.75" customHeight="1">
      <c r="A34" s="196">
        <v>53</v>
      </c>
      <c r="B34" s="188" t="s">
        <v>125</v>
      </c>
      <c r="C34" s="197" t="s">
        <v>220</v>
      </c>
      <c r="D34" s="87">
        <f>'RCG MASTER'!F73</f>
        <v>11.634</v>
      </c>
      <c r="E34" s="87">
        <f>'RCG MASTER'!J73</f>
        <v>12.334</v>
      </c>
      <c r="F34" s="87">
        <f>'RCG MASTER'!N73</f>
        <v>10.8</v>
      </c>
      <c r="G34" s="87">
        <f>'RCG MASTER'!R73</f>
        <v>10.8</v>
      </c>
      <c r="H34" s="117">
        <f>SUM(D34:G34)</f>
        <v>45.568</v>
      </c>
    </row>
    <row r="35" spans="1:8" ht="24.75" customHeight="1">
      <c r="A35" s="196">
        <v>54</v>
      </c>
      <c r="B35" s="188" t="s">
        <v>261</v>
      </c>
      <c r="C35" s="197" t="s">
        <v>220</v>
      </c>
      <c r="D35" s="87">
        <f>'RCG MASTER'!F74</f>
        <v>12</v>
      </c>
      <c r="E35" s="87">
        <f>'RCG MASTER'!J74</f>
        <v>12.334</v>
      </c>
      <c r="F35" s="87">
        <f>'RCG MASTER'!N74</f>
        <v>10.234</v>
      </c>
      <c r="G35" s="87">
        <f>'RCG MASTER'!R74</f>
        <v>11</v>
      </c>
      <c r="H35" s="117">
        <f>SUM(D35:G35)</f>
        <v>45.568</v>
      </c>
    </row>
    <row r="36" spans="1:8" ht="24.75" customHeight="1">
      <c r="A36" s="130"/>
      <c r="B36" s="51"/>
      <c r="C36" s="114"/>
      <c r="D36" s="87"/>
      <c r="E36" s="87"/>
      <c r="F36" s="87"/>
      <c r="G36" s="87"/>
      <c r="H36" s="117"/>
    </row>
    <row r="37" spans="1:8" ht="24.75" customHeight="1" thickBot="1">
      <c r="A37" s="134"/>
      <c r="B37" s="119"/>
      <c r="C37" s="41"/>
      <c r="D37" s="88"/>
      <c r="E37" s="88"/>
      <c r="F37" s="88"/>
      <c r="G37" s="88"/>
      <c r="H37" s="118"/>
    </row>
    <row r="38" spans="1:8" ht="24.75" customHeight="1" thickBot="1">
      <c r="A38" s="89"/>
      <c r="B38" s="174" t="s">
        <v>45</v>
      </c>
      <c r="C38" s="181"/>
      <c r="D38" s="92">
        <f>LARGE(D32:D37,1)+LARGE(D32:D37,2)+LARGE(D32:D37,3)</f>
        <v>36.1</v>
      </c>
      <c r="E38" s="92">
        <f>LARGE(E32:E37,1)+LARGE(E32:E37,2)+LARGE(E32:E37,3)</f>
        <v>36.568</v>
      </c>
      <c r="F38" s="92">
        <f>LARGE(F32:F37,1)+LARGE(F32:F37,2)+LARGE(F32:F37,3)</f>
        <v>33.634</v>
      </c>
      <c r="G38" s="92">
        <f>LARGE(G32:G37,1)+LARGE(G32:G37,2)+LARGE(G32:G37,3)</f>
        <v>34.134</v>
      </c>
      <c r="H38" s="93"/>
    </row>
    <row r="39" spans="1:11" ht="24.75" customHeight="1" thickBot="1">
      <c r="A39" s="89"/>
      <c r="B39" s="89"/>
      <c r="C39" s="89"/>
      <c r="F39" s="91"/>
      <c r="G39" s="176" t="s">
        <v>42</v>
      </c>
      <c r="H39" s="90"/>
      <c r="I39" s="96">
        <f>SUM(D38:G38)</f>
        <v>140.436</v>
      </c>
      <c r="J39" s="177" t="s">
        <v>43</v>
      </c>
      <c r="K39" s="178">
        <f>RANK(I39,$I$39:$I$59,0)</f>
        <v>1</v>
      </c>
    </row>
    <row r="40" spans="1:8" ht="24.75" customHeight="1" thickBot="1">
      <c r="A40" s="89"/>
      <c r="B40" s="89"/>
      <c r="C40" s="89"/>
      <c r="D40" s="94"/>
      <c r="E40" s="179"/>
      <c r="F40" s="94"/>
      <c r="G40" s="94"/>
      <c r="H40" s="180"/>
    </row>
    <row r="41" spans="1:8" ht="24.75" customHeight="1">
      <c r="A41" s="83" t="s">
        <v>11</v>
      </c>
      <c r="B41" s="84" t="s">
        <v>12</v>
      </c>
      <c r="C41" s="84" t="s">
        <v>13</v>
      </c>
      <c r="D41" s="84" t="s">
        <v>14</v>
      </c>
      <c r="E41" s="84" t="s">
        <v>15</v>
      </c>
      <c r="F41" s="84" t="s">
        <v>16</v>
      </c>
      <c r="G41" s="84" t="s">
        <v>17</v>
      </c>
      <c r="H41" s="85" t="s">
        <v>19</v>
      </c>
    </row>
    <row r="42" spans="1:8" ht="24.75" customHeight="1">
      <c r="A42" s="196">
        <v>55</v>
      </c>
      <c r="B42" s="188" t="s">
        <v>126</v>
      </c>
      <c r="C42" s="197" t="s">
        <v>225</v>
      </c>
      <c r="D42" s="87">
        <f>'RCG MASTER'!F75</f>
        <v>12.267</v>
      </c>
      <c r="E42" s="87">
        <f>'RCG MASTER'!J75</f>
        <v>12.134</v>
      </c>
      <c r="F42" s="87">
        <f>'RCG MASTER'!N75</f>
        <v>10.067</v>
      </c>
      <c r="G42" s="87">
        <f>'RCG MASTER'!R75</f>
        <v>11.8</v>
      </c>
      <c r="H42" s="117">
        <f>SUM(D42:G42)</f>
        <v>46.268</v>
      </c>
    </row>
    <row r="43" spans="1:8" ht="24.75" customHeight="1">
      <c r="A43" s="196">
        <v>56</v>
      </c>
      <c r="B43" s="188" t="s">
        <v>127</v>
      </c>
      <c r="C43" s="197" t="s">
        <v>225</v>
      </c>
      <c r="D43" s="87">
        <f>'RCG MASTER'!F76</f>
        <v>0</v>
      </c>
      <c r="E43" s="87">
        <f>'RCG MASTER'!J76</f>
        <v>0</v>
      </c>
      <c r="F43" s="87">
        <f>'RCG MASTER'!N76</f>
        <v>0</v>
      </c>
      <c r="G43" s="87">
        <f>'RCG MASTER'!R76</f>
        <v>0</v>
      </c>
      <c r="H43" s="117">
        <f>SUM(D43:G43)</f>
        <v>0</v>
      </c>
    </row>
    <row r="44" spans="1:8" ht="24.75" customHeight="1">
      <c r="A44" s="196">
        <v>57</v>
      </c>
      <c r="B44" s="188" t="s">
        <v>262</v>
      </c>
      <c r="C44" s="197" t="s">
        <v>225</v>
      </c>
      <c r="D44" s="87">
        <f>'RCG MASTER'!F77</f>
        <v>11.867</v>
      </c>
      <c r="E44" s="87">
        <f>'RCG MASTER'!J77</f>
        <v>12.034</v>
      </c>
      <c r="F44" s="87">
        <f>'RCG MASTER'!N77</f>
        <v>10.134</v>
      </c>
      <c r="G44" s="87">
        <f>'RCG MASTER'!R77</f>
        <v>11.167</v>
      </c>
      <c r="H44" s="117">
        <f>SUM(D44:G44)</f>
        <v>45.202000000000005</v>
      </c>
    </row>
    <row r="45" spans="1:8" ht="24.75" customHeight="1">
      <c r="A45" s="196">
        <v>58</v>
      </c>
      <c r="B45" s="188" t="s">
        <v>263</v>
      </c>
      <c r="C45" s="197" t="s">
        <v>225</v>
      </c>
      <c r="D45" s="87">
        <f>'RCG MASTER'!F78</f>
        <v>11.634</v>
      </c>
      <c r="E45" s="87">
        <f>'RCG MASTER'!J78</f>
        <v>11.767</v>
      </c>
      <c r="F45" s="87">
        <f>'RCG MASTER'!N78</f>
        <v>8.234</v>
      </c>
      <c r="G45" s="87">
        <f>'RCG MASTER'!R78</f>
        <v>10.434000000000001</v>
      </c>
      <c r="H45" s="117">
        <f>SUM(D45:G45)</f>
        <v>42.069</v>
      </c>
    </row>
    <row r="46" spans="1:8" ht="24.75" customHeight="1">
      <c r="A46" s="130"/>
      <c r="B46" s="131"/>
      <c r="C46" s="114"/>
      <c r="D46" s="87"/>
      <c r="E46" s="87"/>
      <c r="F46" s="87"/>
      <c r="G46" s="87"/>
      <c r="H46" s="117"/>
    </row>
    <row r="47" spans="1:8" ht="24.75" customHeight="1" thickBot="1">
      <c r="A47" s="134"/>
      <c r="B47" s="135"/>
      <c r="C47" s="41"/>
      <c r="D47" s="88"/>
      <c r="E47" s="88"/>
      <c r="F47" s="88"/>
      <c r="G47" s="88"/>
      <c r="H47" s="118"/>
    </row>
    <row r="48" spans="1:8" ht="24.75" customHeight="1" thickBot="1">
      <c r="A48" s="89"/>
      <c r="B48" s="174" t="s">
        <v>45</v>
      </c>
      <c r="C48" s="181"/>
      <c r="D48" s="92">
        <f>LARGE(D42:D47,1)+LARGE(D42:D47,2)+LARGE(D42:D47,3)</f>
        <v>35.768</v>
      </c>
      <c r="E48" s="92">
        <f>LARGE(E42:E47,1)+LARGE(E42:E47,2)+LARGE(E42:E47,3)</f>
        <v>35.935</v>
      </c>
      <c r="F48" s="92">
        <f>LARGE(F42:F47,1)+LARGE(F42:F47,2)+LARGE(F42:F47,3)</f>
        <v>28.435000000000002</v>
      </c>
      <c r="G48" s="92">
        <f>LARGE(G42:G47,1)+LARGE(G42:G47,2)+LARGE(G42:G47,3)</f>
        <v>33.400999999999996</v>
      </c>
      <c r="H48" s="93"/>
    </row>
    <row r="49" spans="1:11" ht="24.75" customHeight="1" thickBot="1">
      <c r="A49" s="89"/>
      <c r="B49" s="89"/>
      <c r="C49" s="89"/>
      <c r="F49" s="91"/>
      <c r="G49" s="176" t="s">
        <v>42</v>
      </c>
      <c r="H49" s="90"/>
      <c r="I49" s="96">
        <f>SUM(D48:G48)</f>
        <v>133.539</v>
      </c>
      <c r="J49" s="177" t="s">
        <v>43</v>
      </c>
      <c r="K49" s="178">
        <f>RANK(I49,$I$39:$I$59,0)</f>
        <v>3</v>
      </c>
    </row>
    <row r="50" spans="1:8" ht="24.75" customHeight="1" thickBot="1">
      <c r="A50" s="89"/>
      <c r="B50" s="89"/>
      <c r="C50" s="89"/>
      <c r="D50" s="94"/>
      <c r="E50" s="179"/>
      <c r="F50" s="94"/>
      <c r="G50" s="97"/>
      <c r="H50" s="89"/>
    </row>
    <row r="51" spans="1:8" ht="24.75" customHeight="1">
      <c r="A51" s="83" t="s">
        <v>11</v>
      </c>
      <c r="B51" s="84" t="s">
        <v>12</v>
      </c>
      <c r="C51" s="84" t="s">
        <v>13</v>
      </c>
      <c r="D51" s="84" t="s">
        <v>14</v>
      </c>
      <c r="E51" s="84" t="s">
        <v>15</v>
      </c>
      <c r="F51" s="84" t="s">
        <v>16</v>
      </c>
      <c r="G51" s="84" t="s">
        <v>17</v>
      </c>
      <c r="H51" s="85" t="s">
        <v>19</v>
      </c>
    </row>
    <row r="52" spans="1:8" ht="24.75" customHeight="1">
      <c r="A52" s="196">
        <v>59</v>
      </c>
      <c r="B52" s="188" t="s">
        <v>264</v>
      </c>
      <c r="C52" s="197" t="s">
        <v>209</v>
      </c>
      <c r="D52" s="87">
        <f>'RCG MASTER'!F79</f>
        <v>12.467</v>
      </c>
      <c r="E52" s="87">
        <f>'RCG MASTER'!J79</f>
        <v>11.1</v>
      </c>
      <c r="F52" s="87">
        <f>'RCG MASTER'!N79</f>
        <v>10.434000000000001</v>
      </c>
      <c r="G52" s="87">
        <f>'RCG MASTER'!R79</f>
        <v>11.534</v>
      </c>
      <c r="H52" s="117">
        <f>SUM(D52:G52)</f>
        <v>45.535000000000004</v>
      </c>
    </row>
    <row r="53" spans="1:8" ht="24.75" customHeight="1">
      <c r="A53" s="196">
        <v>60</v>
      </c>
      <c r="B53" s="188" t="s">
        <v>142</v>
      </c>
      <c r="C53" s="197" t="s">
        <v>209</v>
      </c>
      <c r="D53" s="87">
        <f>'RCG MASTER'!F80</f>
        <v>12.334</v>
      </c>
      <c r="E53" s="87">
        <f>'RCG MASTER'!J80</f>
        <v>11.9</v>
      </c>
      <c r="F53" s="87">
        <f>'RCG MASTER'!N80</f>
        <v>10.234</v>
      </c>
      <c r="G53" s="87">
        <f>'RCG MASTER'!R80</f>
        <v>10.834</v>
      </c>
      <c r="H53" s="117">
        <f>SUM(D53:G53)</f>
        <v>45.30200000000001</v>
      </c>
    </row>
    <row r="54" spans="1:8" ht="24.75" customHeight="1">
      <c r="A54" s="196">
        <v>61</v>
      </c>
      <c r="B54" s="188" t="s">
        <v>94</v>
      </c>
      <c r="C54" s="197" t="s">
        <v>209</v>
      </c>
      <c r="D54" s="87">
        <f>'RCG MASTER'!F81</f>
        <v>11.767</v>
      </c>
      <c r="E54" s="87">
        <f>'RCG MASTER'!J81</f>
        <v>11.2</v>
      </c>
      <c r="F54" s="87">
        <f>'RCG MASTER'!N81</f>
        <v>11.267</v>
      </c>
      <c r="G54" s="87">
        <f>'RCG MASTER'!R81</f>
        <v>11</v>
      </c>
      <c r="H54" s="117">
        <f>SUM(D54:G54)</f>
        <v>45.233999999999995</v>
      </c>
    </row>
    <row r="55" spans="1:8" ht="24.75" customHeight="1" thickBot="1">
      <c r="A55" s="198">
        <v>62</v>
      </c>
      <c r="B55" s="193" t="s">
        <v>265</v>
      </c>
      <c r="C55" s="212" t="s">
        <v>209</v>
      </c>
      <c r="D55" s="87">
        <f>'RCG MASTER'!F82</f>
        <v>12</v>
      </c>
      <c r="E55" s="87">
        <f>'RCG MASTER'!J82</f>
        <v>11.167</v>
      </c>
      <c r="F55" s="87">
        <f>'RCG MASTER'!N82</f>
        <v>9.2</v>
      </c>
      <c r="G55" s="87">
        <f>'RCG MASTER'!R82</f>
        <v>11.067</v>
      </c>
      <c r="H55" s="117">
        <f>SUM(D55:G55)</f>
        <v>43.434000000000005</v>
      </c>
    </row>
    <row r="56" spans="1:8" ht="24.75" customHeight="1">
      <c r="A56" s="130"/>
      <c r="B56" s="131"/>
      <c r="C56" s="114"/>
      <c r="D56" s="87"/>
      <c r="E56" s="87"/>
      <c r="F56" s="87"/>
      <c r="G56" s="87"/>
      <c r="H56" s="117"/>
    </row>
    <row r="57" spans="1:8" ht="24.75" customHeight="1" thickBot="1">
      <c r="A57" s="134"/>
      <c r="B57" s="135"/>
      <c r="C57" s="41"/>
      <c r="D57" s="88"/>
      <c r="E57" s="88"/>
      <c r="F57" s="88"/>
      <c r="G57" s="88"/>
      <c r="H57" s="118"/>
    </row>
    <row r="58" spans="1:8" ht="24.75" customHeight="1" thickBot="1">
      <c r="A58" s="89"/>
      <c r="B58" s="174" t="s">
        <v>45</v>
      </c>
      <c r="C58" s="181"/>
      <c r="D58" s="92">
        <f>LARGE(D52:D57,1)+LARGE(D52:D57,2)+LARGE(D52:D57,3)</f>
        <v>36.801</v>
      </c>
      <c r="E58" s="92">
        <f>LARGE(E52:E57,1)+LARGE(E52:E57,2)+LARGE(E52:E57,3)</f>
        <v>34.267</v>
      </c>
      <c r="F58" s="92">
        <f>LARGE(F52:F57,1)+LARGE(F52:F57,2)+LARGE(F52:F57,3)</f>
        <v>31.935000000000002</v>
      </c>
      <c r="G58" s="92">
        <f>LARGE(G52:G57,1)+LARGE(G52:G57,2)+LARGE(G52:G57,3)</f>
        <v>33.601</v>
      </c>
      <c r="H58" s="93"/>
    </row>
    <row r="59" spans="1:11" ht="24.75" customHeight="1" thickBot="1">
      <c r="A59" s="89"/>
      <c r="B59" s="89"/>
      <c r="C59" s="89"/>
      <c r="F59" s="91"/>
      <c r="G59" s="176" t="s">
        <v>42</v>
      </c>
      <c r="H59" s="90"/>
      <c r="I59" s="96">
        <f>SUM(D58:G58)</f>
        <v>136.604</v>
      </c>
      <c r="J59" s="177" t="s">
        <v>43</v>
      </c>
      <c r="K59" s="178">
        <f>RANK(I59,$I$39:$I$59,0)</f>
        <v>2</v>
      </c>
    </row>
  </sheetData>
  <sheetProtection/>
  <printOptions/>
  <pageMargins left="0.4330708661417323" right="0.4724409448818898" top="0.6692913385826772" bottom="0.5905511811023623" header="0.35433070866141736" footer="0.5118110236220472"/>
  <pageSetup fitToHeight="1" fitToWidth="1" horizontalDpi="300" verticalDpi="300" orientation="portrait" paperSize="9" scale="51" r:id="rId1"/>
  <headerFooter alignWithMargins="0">
    <oddHeader>&amp;C&amp;20NWGA GRADES FINALS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Alexanra Park Infants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Johnson</dc:creator>
  <cp:keywords/>
  <dc:description/>
  <cp:lastModifiedBy>Mike</cp:lastModifiedBy>
  <cp:lastPrinted>2013-02-24T15:22:42Z</cp:lastPrinted>
  <dcterms:created xsi:type="dcterms:W3CDTF">2003-03-27T19:43:42Z</dcterms:created>
  <dcterms:modified xsi:type="dcterms:W3CDTF">2013-03-12T13:57:15Z</dcterms:modified>
  <cp:category/>
  <cp:version/>
  <cp:contentType/>
  <cp:contentStatus/>
</cp:coreProperties>
</file>