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52" tabRatio="820" activeTab="2"/>
  </bookViews>
  <sheets>
    <sheet name="SAT ROUND 1 &amp; 2" sheetId="1" r:id="rId1"/>
    <sheet name="SAT ROUND 3 &amp; 4" sheetId="2" r:id="rId2"/>
    <sheet name="SAT ROUND 5 &amp; 6" sheetId="3" r:id="rId3"/>
  </sheets>
  <definedNames>
    <definedName name="_xlnm.Print_Area" localSheetId="0">'SAT ROUND 1 &amp; 2'!$A$1:$Q$78</definedName>
    <definedName name="_xlnm.Print_Area" localSheetId="1">'SAT ROUND 3 &amp; 4'!$A$1:$Q$101</definedName>
    <definedName name="_xlnm.Print_Area" localSheetId="2">'SAT ROUND 5 &amp; 6'!$A$1:$Q$87</definedName>
  </definedNames>
  <calcPr fullCalcOnLoad="1"/>
</workbook>
</file>

<file path=xl/sharedStrings.xml><?xml version="1.0" encoding="utf-8"?>
<sst xmlns="http://schemas.openxmlformats.org/spreadsheetml/2006/main" count="764" uniqueCount="251">
  <si>
    <t xml:space="preserve"> </t>
  </si>
  <si>
    <t>NO</t>
  </si>
  <si>
    <t>GYMNAST</t>
  </si>
  <si>
    <t>CLUB</t>
  </si>
  <si>
    <t>VAULT</t>
  </si>
  <si>
    <t>FLOOR</t>
  </si>
  <si>
    <t>OVERALL</t>
  </si>
  <si>
    <t xml:space="preserve">D Score </t>
  </si>
  <si>
    <t>E Score</t>
  </si>
  <si>
    <t>Score</t>
  </si>
  <si>
    <t>Pos</t>
  </si>
  <si>
    <t>Vernon Park</t>
  </si>
  <si>
    <t>Rochdale</t>
  </si>
  <si>
    <t>Ave E Ded</t>
  </si>
  <si>
    <t>n.pen</t>
  </si>
  <si>
    <t>PRE-NOVICE AGED 9</t>
  </si>
  <si>
    <t>Bury</t>
  </si>
  <si>
    <t>CMIG</t>
  </si>
  <si>
    <t>Stockport</t>
  </si>
  <si>
    <t>NOVICE AGED 9</t>
  </si>
  <si>
    <t>PRE-NOVICE AGED 12</t>
  </si>
  <si>
    <t>NOVICE AGED 10</t>
  </si>
  <si>
    <t>PRE-NOVICE AGED 11</t>
  </si>
  <si>
    <t>PRE-NOVICE AGED 8</t>
  </si>
  <si>
    <t>Rebecca Razzaq</t>
  </si>
  <si>
    <t>Caitlin Woolfenden</t>
  </si>
  <si>
    <t>Keeva Welsh</t>
  </si>
  <si>
    <t>Ellie Bates</t>
  </si>
  <si>
    <t>NOVICE AGED 13+</t>
  </si>
  <si>
    <t>PRE-NOVICE AGED 13+</t>
  </si>
  <si>
    <t>NOVICE AGED 8</t>
  </si>
  <si>
    <t>Shian Crichton</t>
  </si>
  <si>
    <t>Lily Davison</t>
  </si>
  <si>
    <t>Olivia Heapy</t>
  </si>
  <si>
    <t>Reneiss Holder</t>
  </si>
  <si>
    <t>Luci Ashton</t>
  </si>
  <si>
    <t>Jacinta Loran</t>
  </si>
  <si>
    <t>Millie Nuttall</t>
  </si>
  <si>
    <t>Carmina Powell</t>
  </si>
  <si>
    <t>Milly Eyre</t>
  </si>
  <si>
    <t>Sacha Barton</t>
  </si>
  <si>
    <t>Tameside</t>
  </si>
  <si>
    <t>Eva Rothwell</t>
  </si>
  <si>
    <t>Hannah Pratt</t>
  </si>
  <si>
    <t>Jessica Simmons</t>
  </si>
  <si>
    <t>Amy Winterbone</t>
  </si>
  <si>
    <t>Marianne Haboc</t>
  </si>
  <si>
    <t>Millie Simpson</t>
  </si>
  <si>
    <t>Faine Claessens</t>
  </si>
  <si>
    <t>Charlotte Pearce</t>
  </si>
  <si>
    <t>Brooke Taylor</t>
  </si>
  <si>
    <t>Madeline Lloyd</t>
  </si>
  <si>
    <t>Paisley Hornsby</t>
  </si>
  <si>
    <t>Blyss Claessens</t>
  </si>
  <si>
    <t>Aleisha Walsh</t>
  </si>
  <si>
    <t>Newall Green</t>
  </si>
  <si>
    <t>Eysha Horrocks</t>
  </si>
  <si>
    <t>Katie Pickup</t>
  </si>
  <si>
    <t>Isabelle Ward</t>
  </si>
  <si>
    <t>Reese Newbury</t>
  </si>
  <si>
    <t>Sally Hassett</t>
  </si>
  <si>
    <t>Zeynep Ikikardesler</t>
  </si>
  <si>
    <t>Adelaide Quest</t>
  </si>
  <si>
    <t>Georgia Mills</t>
  </si>
  <si>
    <t>Ruby Prince</t>
  </si>
  <si>
    <t>Lucy Brown</t>
  </si>
  <si>
    <t>Sarah Wilson</t>
  </si>
  <si>
    <t>Emily Mills</t>
  </si>
  <si>
    <t>Molly Doody</t>
  </si>
  <si>
    <t>Charlotte Hulme-Kenny</t>
  </si>
  <si>
    <t>Holly Rodgers</t>
  </si>
  <si>
    <t>Charlotte Conway</t>
  </si>
  <si>
    <t>Eleanor Totten</t>
  </si>
  <si>
    <t>Abigail Upsall</t>
  </si>
  <si>
    <t>Sophie Hill</t>
  </si>
  <si>
    <t>Victoria Whittaker</t>
  </si>
  <si>
    <t>Phoebe Woodard</t>
  </si>
  <si>
    <t>Olivia Knight</t>
  </si>
  <si>
    <t>INTERMEDIATE AGED 13+</t>
  </si>
  <si>
    <t>PRE-NOVICE AGED 10</t>
  </si>
  <si>
    <t>Ella Lai-Humphries</t>
  </si>
  <si>
    <t>Ava Renshaw</t>
  </si>
  <si>
    <t>Ella Hales</t>
  </si>
  <si>
    <t>Sadie Caine</t>
  </si>
  <si>
    <t>Alice Mills</t>
  </si>
  <si>
    <t>Sparks</t>
  </si>
  <si>
    <t>Ava Leong</t>
  </si>
  <si>
    <t>Isabelle Lees</t>
  </si>
  <si>
    <t>Bolton</t>
  </si>
  <si>
    <t>Gracie Offer</t>
  </si>
  <si>
    <t>NOVICE AGED 11</t>
  </si>
  <si>
    <t>Salford</t>
  </si>
  <si>
    <t>Madison Sharp</t>
  </si>
  <si>
    <t>Nicole Greenough</t>
  </si>
  <si>
    <t>Ella Kirkham</t>
  </si>
  <si>
    <t>Evie Staines</t>
  </si>
  <si>
    <t>Kishka Roylance</t>
  </si>
  <si>
    <t>Annie Barnett</t>
  </si>
  <si>
    <t>Madison Lane</t>
  </si>
  <si>
    <t>Lily Wyatt</t>
  </si>
  <si>
    <t>Jessica Rouen-Stout</t>
  </si>
  <si>
    <t>Erin Archbold</t>
  </si>
  <si>
    <t>Ella Rosales</t>
  </si>
  <si>
    <t>Isobel Renison</t>
  </si>
  <si>
    <t>AV Gymnastics</t>
  </si>
  <si>
    <t>Millie Moss</t>
  </si>
  <si>
    <t>Elkie McDermott</t>
  </si>
  <si>
    <t>Maisie Hutchinson</t>
  </si>
  <si>
    <t>NOVICE AGED 12</t>
  </si>
  <si>
    <t>Adelle Wild</t>
  </si>
  <si>
    <t>Kate Holme</t>
  </si>
  <si>
    <t>Holly Hulme-Ozard</t>
  </si>
  <si>
    <t>Nicole Brownrigg</t>
  </si>
  <si>
    <t>Hollie Sheppard</t>
  </si>
  <si>
    <t>Olivia Corcoran</t>
  </si>
  <si>
    <t>Phoebe Flitcroft-Pope</t>
  </si>
  <si>
    <t>Harriet Mckay</t>
  </si>
  <si>
    <t>Scarlet Smith</t>
  </si>
  <si>
    <t>Sydney Morby</t>
  </si>
  <si>
    <t>Melissa Lawson-Young</t>
  </si>
  <si>
    <t>Isabel Pacey</t>
  </si>
  <si>
    <t>Fern Rothwell</t>
  </si>
  <si>
    <t>Emily Corolan</t>
  </si>
  <si>
    <t>Chloe Foulkes</t>
  </si>
  <si>
    <t>Imogen Morris</t>
  </si>
  <si>
    <t>Caitlin Wells</t>
  </si>
  <si>
    <t>Scarlett Gethin-Jones</t>
  </si>
  <si>
    <t>Cordelia Curran</t>
  </si>
  <si>
    <t>Cordy Welch</t>
  </si>
  <si>
    <t>Madison Disley</t>
  </si>
  <si>
    <t>Maya Patel</t>
  </si>
  <si>
    <t>Jennifer Farnell</t>
  </si>
  <si>
    <t>Jessica Cardoza</t>
  </si>
  <si>
    <t>Lily Chandler</t>
  </si>
  <si>
    <t>Nell Linnington</t>
  </si>
  <si>
    <t>Amelia Edwards</t>
  </si>
  <si>
    <t>Ruby Heyworth</t>
  </si>
  <si>
    <t>Lily Buckley</t>
  </si>
  <si>
    <t>Lily Quinlan</t>
  </si>
  <si>
    <t>Isla Hewer</t>
  </si>
  <si>
    <t>Heather Craig</t>
  </si>
  <si>
    <t>Holly Fairlie</t>
  </si>
  <si>
    <t>Samantha Bray</t>
  </si>
  <si>
    <t>Ella Chan</t>
  </si>
  <si>
    <t>Amelia Owen</t>
  </si>
  <si>
    <t>Ellie Vaughan</t>
  </si>
  <si>
    <t>Aaliyah Taylor</t>
  </si>
  <si>
    <t>Daisy Nute</t>
  </si>
  <si>
    <t>Niamh Matthew</t>
  </si>
  <si>
    <t>Tabitha Luxton</t>
  </si>
  <si>
    <t>Orla Mae Dunne</t>
  </si>
  <si>
    <t>Ava Patel</t>
  </si>
  <si>
    <t>Sadie Cook</t>
  </si>
  <si>
    <t>Gracie Gartside</t>
  </si>
  <si>
    <t>Isabelle Upsall</t>
  </si>
  <si>
    <t>Rebecca Ross</t>
  </si>
  <si>
    <t>Isla Williamson</t>
  </si>
  <si>
    <t>Holly Whitehead</t>
  </si>
  <si>
    <t>Ava Cummins</t>
  </si>
  <si>
    <t>Pfabiana Fawcett-Foster</t>
  </si>
  <si>
    <t>Katie Lee</t>
  </si>
  <si>
    <t>Kimberley Wood</t>
  </si>
  <si>
    <t>Isabel Gregory</t>
  </si>
  <si>
    <t>Jasmine Chau</t>
  </si>
  <si>
    <t>Isabel McFarlane</t>
  </si>
  <si>
    <t>Ellie Wolfenden</t>
  </si>
  <si>
    <t>Jasmin Brady</t>
  </si>
  <si>
    <t>Robyn Birch</t>
  </si>
  <si>
    <t>Lana Passarello</t>
  </si>
  <si>
    <t>Libbi Thomas</t>
  </si>
  <si>
    <t>Freya Wood</t>
  </si>
  <si>
    <t>Millie Cunnigham</t>
  </si>
  <si>
    <t>Grace Houghton</t>
  </si>
  <si>
    <t>Isabelle Whitworth</t>
  </si>
  <si>
    <t>Chloe Wood</t>
  </si>
  <si>
    <t>Jess Hill</t>
  </si>
  <si>
    <t>Caitlin Howard</t>
  </si>
  <si>
    <t>Maddy McCulley</t>
  </si>
  <si>
    <t>Marniej King</t>
  </si>
  <si>
    <t>Amalie Evans</t>
  </si>
  <si>
    <t>Libby Whatmough</t>
  </si>
  <si>
    <t>Maisie Whitlow</t>
  </si>
  <si>
    <t>Millie Heywood</t>
  </si>
  <si>
    <t>Lexi McLoughlin</t>
  </si>
  <si>
    <t>Hannah Robinson</t>
  </si>
  <si>
    <t>Mia Brooker</t>
  </si>
  <si>
    <t>Niamh McCaan</t>
  </si>
  <si>
    <t>Gabrielle Pastore</t>
  </si>
  <si>
    <t>Francis Potts</t>
  </si>
  <si>
    <t>Freya Heyes - Marsden</t>
  </si>
  <si>
    <t>Maia Galloway</t>
  </si>
  <si>
    <t>Amayah Anderson</t>
  </si>
  <si>
    <t>Caitlin Corlett</t>
  </si>
  <si>
    <t>Hermione Peszel</t>
  </si>
  <si>
    <t>Joanne Ogunyemi</t>
  </si>
  <si>
    <t xml:space="preserve">Kadie Aikens </t>
  </si>
  <si>
    <t>Zoe Tierney</t>
  </si>
  <si>
    <t>Emmie Fitzsimmons</t>
  </si>
  <si>
    <t>Lucie Bates</t>
  </si>
  <si>
    <t>Kaidy Hurst</t>
  </si>
  <si>
    <t>Jaeda Wallis</t>
  </si>
  <si>
    <t>Gracie Dickinson</t>
  </si>
  <si>
    <t>Scarlett Cunningham</t>
  </si>
  <si>
    <t>Mia Smyth</t>
  </si>
  <si>
    <t>Abigail Denton</t>
  </si>
  <si>
    <t>Isabella Sherlock</t>
  </si>
  <si>
    <t>Ava Sherlock</t>
  </si>
  <si>
    <t>Alex Hamblett</t>
  </si>
  <si>
    <t>INTERMEDIATE AGED 12</t>
  </si>
  <si>
    <t>Pheobe Plant</t>
  </si>
  <si>
    <t>Ellie Craven</t>
  </si>
  <si>
    <t>Imogen Ogden</t>
  </si>
  <si>
    <t>Kathryn Bennett</t>
  </si>
  <si>
    <t>Willow Hartley</t>
  </si>
  <si>
    <t>Amelia Warder</t>
  </si>
  <si>
    <t>Millie Rawson</t>
  </si>
  <si>
    <t>Caitlin Duxbury</t>
  </si>
  <si>
    <t>Melissa Disley</t>
  </si>
  <si>
    <t>Abbie Crilly</t>
  </si>
  <si>
    <t>Francesca Hutchinson</t>
  </si>
  <si>
    <t>Jess Whitling</t>
  </si>
  <si>
    <t>Rowan Blessing</t>
  </si>
  <si>
    <t>Kate Jeffries</t>
  </si>
  <si>
    <t>Eve Jennings</t>
  </si>
  <si>
    <t>Cara Widdall</t>
  </si>
  <si>
    <t>Jess Schofield</t>
  </si>
  <si>
    <t>Mollie Bennett</t>
  </si>
  <si>
    <t>Indie Withington</t>
  </si>
  <si>
    <t>Melissa Binns</t>
  </si>
  <si>
    <t>Evie Elliott</t>
  </si>
  <si>
    <t>Jessica Taylor</t>
  </si>
  <si>
    <t>Lucie-Lea Fielding</t>
  </si>
  <si>
    <t>Tiahna Onile Ere</t>
  </si>
  <si>
    <t>Gracie Ryder</t>
  </si>
  <si>
    <t>Demi-Leigh Mead</t>
  </si>
  <si>
    <t>Lola Unsworth</t>
  </si>
  <si>
    <t>Hana Klajic</t>
  </si>
  <si>
    <t>Maisie Rimmer</t>
  </si>
  <si>
    <t>Isabel Monk</t>
  </si>
  <si>
    <t xml:space="preserve">Erin Pearson-Mulvey </t>
  </si>
  <si>
    <t>Emma Norton</t>
  </si>
  <si>
    <t>Holly Townsend</t>
  </si>
  <si>
    <t>Keira Betham</t>
  </si>
  <si>
    <t>Sophie Mortell</t>
  </si>
  <si>
    <t>Gabby Hill</t>
  </si>
  <si>
    <t>Telia Reynolds</t>
  </si>
  <si>
    <t>Ella Greenhough</t>
  </si>
  <si>
    <t>Ella Robinson</t>
  </si>
  <si>
    <t>Ria Smith</t>
  </si>
  <si>
    <t>Eliza Mulhearn</t>
  </si>
  <si>
    <t>Millie Johnson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</si>
</sst>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00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>
        <color indexed="63"/>
      </bottom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164" fontId="9" fillId="0" borderId="25" xfId="55" applyNumberFormat="1" applyFont="1" applyFill="1" applyBorder="1" applyAlignment="1" applyProtection="1">
      <alignment horizontal="center" wrapText="1"/>
      <protection locked="0"/>
    </xf>
    <xf numFmtId="165" fontId="10" fillId="0" borderId="19" xfId="0" applyNumberFormat="1" applyFont="1" applyBorder="1" applyAlignment="1">
      <alignment horizontal="center" vertical="center"/>
    </xf>
    <xf numFmtId="164" fontId="9" fillId="0" borderId="25" xfId="55" applyNumberFormat="1" applyFont="1" applyFill="1" applyBorder="1" applyAlignment="1" applyProtection="1">
      <alignment horizontal="center" wrapText="1"/>
      <protection/>
    </xf>
    <xf numFmtId="167" fontId="9" fillId="0" borderId="25" xfId="55" applyNumberFormat="1" applyFont="1" applyFill="1" applyBorder="1" applyAlignment="1" applyProtection="1">
      <alignment horizontal="center" wrapText="1"/>
      <protection locked="0"/>
    </xf>
    <xf numFmtId="0" fontId="27" fillId="0" borderId="2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64" fontId="9" fillId="0" borderId="0" xfId="55" applyNumberFormat="1" applyFont="1" applyFill="1" applyBorder="1" applyAlignment="1" applyProtection="1">
      <alignment horizontal="center" wrapText="1"/>
      <protection locked="0"/>
    </xf>
    <xf numFmtId="167" fontId="9" fillId="0" borderId="0" xfId="55" applyNumberFormat="1" applyFont="1" applyFill="1" applyBorder="1" applyAlignment="1" applyProtection="1">
      <alignment horizontal="center" wrapText="1"/>
      <protection locked="0"/>
    </xf>
    <xf numFmtId="164" fontId="9" fillId="0" borderId="0" xfId="55" applyNumberFormat="1" applyFont="1" applyFill="1" applyBorder="1" applyAlignment="1" applyProtection="1">
      <alignment horizontal="center" wrapText="1"/>
      <protection/>
    </xf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6" fontId="2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1" xfId="0" applyNumberFormat="1" applyFont="1" applyFill="1" applyBorder="1" applyAlignment="1" quotePrefix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9" fillId="0" borderId="19" xfId="55" applyNumberFormat="1" applyFont="1" applyFill="1" applyBorder="1" applyAlignment="1" applyProtection="1">
      <alignment horizontal="center" wrapText="1"/>
      <protection locked="0"/>
    </xf>
    <xf numFmtId="164" fontId="9" fillId="0" borderId="19" xfId="55" applyNumberFormat="1" applyFont="1" applyFill="1" applyBorder="1" applyAlignment="1" applyProtection="1">
      <alignment horizontal="center" wrapText="1"/>
      <protection/>
    </xf>
    <xf numFmtId="164" fontId="6" fillId="0" borderId="2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4" fontId="9" fillId="0" borderId="29" xfId="55" applyNumberFormat="1" applyFont="1" applyFill="1" applyBorder="1" applyAlignment="1" applyProtection="1">
      <alignment horizontal="center" wrapText="1"/>
      <protection locked="0"/>
    </xf>
    <xf numFmtId="167" fontId="9" fillId="0" borderId="29" xfId="55" applyNumberFormat="1" applyFont="1" applyFill="1" applyBorder="1" applyAlignment="1" applyProtection="1">
      <alignment horizontal="center" wrapText="1"/>
      <protection locked="0"/>
    </xf>
    <xf numFmtId="164" fontId="9" fillId="0" borderId="29" xfId="55" applyNumberFormat="1" applyFont="1" applyFill="1" applyBorder="1" applyAlignment="1" applyProtection="1">
      <alignment horizontal="center" wrapText="1"/>
      <protection/>
    </xf>
    <xf numFmtId="164" fontId="6" fillId="0" borderId="3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165" fontId="5" fillId="0" borderId="32" xfId="0" applyNumberFormat="1" applyFont="1" applyBorder="1" applyAlignment="1">
      <alignment horizontal="center" vertical="center"/>
    </xf>
    <xf numFmtId="165" fontId="10" fillId="0" borderId="32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64" fontId="9" fillId="0" borderId="22" xfId="55" applyNumberFormat="1" applyFont="1" applyFill="1" applyBorder="1" applyAlignment="1" applyProtection="1">
      <alignment horizontal="center" wrapText="1"/>
      <protection locked="0"/>
    </xf>
    <xf numFmtId="167" fontId="9" fillId="0" borderId="22" xfId="55" applyNumberFormat="1" applyFont="1" applyFill="1" applyBorder="1" applyAlignment="1" applyProtection="1">
      <alignment horizontal="center" wrapText="1"/>
      <protection locked="0"/>
    </xf>
    <xf numFmtId="164" fontId="9" fillId="0" borderId="22" xfId="55" applyNumberFormat="1" applyFont="1" applyFill="1" applyBorder="1" applyAlignment="1" applyProtection="1">
      <alignment horizontal="center" wrapText="1"/>
      <protection/>
    </xf>
    <xf numFmtId="165" fontId="5" fillId="0" borderId="21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164" fontId="9" fillId="0" borderId="24" xfId="55" applyNumberFormat="1" applyFont="1" applyFill="1" applyBorder="1" applyAlignment="1" applyProtection="1">
      <alignment horizontal="center" wrapText="1"/>
      <protection locked="0"/>
    </xf>
    <xf numFmtId="164" fontId="9" fillId="0" borderId="28" xfId="55" applyNumberFormat="1" applyFont="1" applyFill="1" applyBorder="1" applyAlignment="1" applyProtection="1">
      <alignment horizontal="center" wrapText="1"/>
      <protection locked="0"/>
    </xf>
    <xf numFmtId="164" fontId="9" fillId="0" borderId="30" xfId="55" applyNumberFormat="1" applyFont="1" applyFill="1" applyBorder="1" applyAlignment="1" applyProtection="1">
      <alignment horizontal="center" wrapText="1"/>
      <protection locked="0"/>
    </xf>
    <xf numFmtId="167" fontId="9" fillId="0" borderId="30" xfId="55" applyNumberFormat="1" applyFont="1" applyFill="1" applyBorder="1" applyAlignment="1" applyProtection="1">
      <alignment horizontal="center" wrapText="1"/>
      <protection locked="0"/>
    </xf>
    <xf numFmtId="164" fontId="9" fillId="0" borderId="30" xfId="55" applyNumberFormat="1" applyFont="1" applyFill="1" applyBorder="1" applyAlignment="1" applyProtection="1">
      <alignment horizontal="center" wrapText="1"/>
      <protection/>
    </xf>
    <xf numFmtId="0" fontId="7" fillId="0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48" fillId="0" borderId="20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164" fontId="9" fillId="0" borderId="38" xfId="55" applyNumberFormat="1" applyFont="1" applyFill="1" applyBorder="1" applyAlignment="1" applyProtection="1">
      <alignment horizontal="center" wrapText="1"/>
      <protection locked="0"/>
    </xf>
    <xf numFmtId="164" fontId="9" fillId="0" borderId="39" xfId="55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48" fillId="0" borderId="22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5" fontId="5" fillId="0" borderId="42" xfId="0" applyNumberFormat="1" applyFont="1" applyBorder="1" applyAlignment="1">
      <alignment horizontal="center" vertical="center"/>
    </xf>
    <xf numFmtId="165" fontId="10" fillId="0" borderId="4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9" fillId="0" borderId="21" xfId="55" applyNumberFormat="1" applyFont="1" applyFill="1" applyBorder="1" applyAlignment="1" applyProtection="1">
      <alignment horizontal="center" wrapText="1"/>
      <protection locked="0"/>
    </xf>
    <xf numFmtId="164" fontId="9" fillId="0" borderId="20" xfId="55" applyNumberFormat="1" applyFont="1" applyFill="1" applyBorder="1" applyAlignment="1" applyProtection="1">
      <alignment horizontal="center" wrapText="1"/>
      <protection locked="0"/>
    </xf>
    <xf numFmtId="167" fontId="9" fillId="0" borderId="20" xfId="55" applyNumberFormat="1" applyFont="1" applyFill="1" applyBorder="1" applyAlignment="1" applyProtection="1">
      <alignment horizontal="center" wrapText="1"/>
      <protection locked="0"/>
    </xf>
    <xf numFmtId="164" fontId="9" fillId="0" borderId="20" xfId="55" applyNumberFormat="1" applyFont="1" applyFill="1" applyBorder="1" applyAlignment="1" applyProtection="1">
      <alignment horizontal="center" wrapText="1"/>
      <protection/>
    </xf>
    <xf numFmtId="0" fontId="48" fillId="0" borderId="30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/>
    </xf>
    <xf numFmtId="0" fontId="3" fillId="33" borderId="43" xfId="0" applyFont="1" applyFill="1" applyBorder="1" applyAlignment="1">
      <alignment horizontal="center"/>
    </xf>
    <xf numFmtId="0" fontId="3" fillId="33" borderId="43" xfId="0" applyFont="1" applyFill="1" applyBorder="1" applyAlignment="1">
      <alignment/>
    </xf>
    <xf numFmtId="0" fontId="6" fillId="0" borderId="35" xfId="0" applyFont="1" applyBorder="1" applyAlignment="1">
      <alignment horizontal="right" vertical="center"/>
    </xf>
    <xf numFmtId="0" fontId="4" fillId="33" borderId="43" xfId="0" applyFont="1" applyFill="1" applyBorder="1" applyAlignment="1">
      <alignment/>
    </xf>
    <xf numFmtId="164" fontId="7" fillId="0" borderId="13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164" fontId="9" fillId="0" borderId="45" xfId="55" applyNumberFormat="1" applyFont="1" applyFill="1" applyBorder="1" applyAlignment="1" applyProtection="1">
      <alignment horizontal="center" wrapText="1"/>
      <protection locked="0"/>
    </xf>
    <xf numFmtId="164" fontId="9" fillId="0" borderId="40" xfId="55" applyNumberFormat="1" applyFont="1" applyFill="1" applyBorder="1" applyAlignment="1" applyProtection="1">
      <alignment horizontal="center" wrapText="1"/>
      <protection locked="0"/>
    </xf>
    <xf numFmtId="167" fontId="9" fillId="0" borderId="40" xfId="55" applyNumberFormat="1" applyFont="1" applyFill="1" applyBorder="1" applyAlignment="1" applyProtection="1">
      <alignment horizontal="center" wrapText="1"/>
      <protection locked="0"/>
    </xf>
    <xf numFmtId="164" fontId="9" fillId="0" borderId="40" xfId="55" applyNumberFormat="1" applyFont="1" applyFill="1" applyBorder="1" applyAlignment="1" applyProtection="1">
      <alignment horizontal="center" wrapText="1"/>
      <protection/>
    </xf>
    <xf numFmtId="0" fontId="2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6" fillId="0" borderId="24" xfId="0" applyNumberFormat="1" applyFont="1" applyFill="1" applyBorder="1" applyAlignment="1" quotePrefix="1">
      <alignment horizontal="center"/>
    </xf>
    <xf numFmtId="0" fontId="6" fillId="0" borderId="23" xfId="0" applyFont="1" applyFill="1" applyBorder="1" applyAlignment="1">
      <alignment horizontal="right" vertical="center"/>
    </xf>
    <xf numFmtId="0" fontId="9" fillId="0" borderId="24" xfId="56" applyFont="1" applyFill="1" applyBorder="1" applyAlignment="1">
      <alignment horizontal="center" wrapText="1"/>
      <protection/>
    </xf>
    <xf numFmtId="0" fontId="48" fillId="0" borderId="36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164" fontId="6" fillId="0" borderId="38" xfId="0" applyNumberFormat="1" applyFont="1" applyBorder="1" applyAlignment="1">
      <alignment horizontal="right" vertical="center"/>
    </xf>
    <xf numFmtId="164" fontId="6" fillId="0" borderId="39" xfId="0" applyNumberFormat="1" applyFont="1" applyBorder="1" applyAlignment="1">
      <alignment horizontal="right" vertical="center"/>
    </xf>
    <xf numFmtId="0" fontId="48" fillId="0" borderId="35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/>
    </xf>
    <xf numFmtId="0" fontId="48" fillId="0" borderId="40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 vertical="center"/>
    </xf>
    <xf numFmtId="164" fontId="6" fillId="0" borderId="45" xfId="0" applyNumberFormat="1" applyFont="1" applyBorder="1" applyAlignment="1">
      <alignment horizontal="right" vertical="center"/>
    </xf>
    <xf numFmtId="0" fontId="48" fillId="0" borderId="48" xfId="0" applyFont="1" applyFill="1" applyBorder="1" applyAlignment="1">
      <alignment horizontal="center"/>
    </xf>
    <xf numFmtId="164" fontId="9" fillId="0" borderId="47" xfId="55" applyNumberFormat="1" applyFont="1" applyFill="1" applyBorder="1" applyAlignment="1" applyProtection="1">
      <alignment horizontal="center" wrapText="1"/>
      <protection locked="0"/>
    </xf>
    <xf numFmtId="0" fontId="9" fillId="0" borderId="28" xfId="56" applyFont="1" applyFill="1" applyBorder="1" applyAlignment="1">
      <alignment horizontal="center" wrapText="1"/>
      <protection/>
    </xf>
    <xf numFmtId="165" fontId="5" fillId="0" borderId="13" xfId="0" applyNumberFormat="1" applyFont="1" applyBorder="1" applyAlignment="1">
      <alignment horizontal="center" vertical="center"/>
    </xf>
    <xf numFmtId="164" fontId="9" fillId="0" borderId="49" xfId="55" applyNumberFormat="1" applyFont="1" applyFill="1" applyBorder="1" applyAlignment="1" applyProtection="1">
      <alignment horizontal="center" wrapText="1"/>
      <protection locked="0"/>
    </xf>
    <xf numFmtId="164" fontId="9" fillId="0" borderId="50" xfId="55" applyNumberFormat="1" applyFont="1" applyFill="1" applyBorder="1" applyAlignment="1" applyProtection="1">
      <alignment horizontal="center" wrapText="1"/>
      <protection locked="0"/>
    </xf>
    <xf numFmtId="167" fontId="9" fillId="0" borderId="19" xfId="55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">
    <dxf>
      <fill>
        <patternFill>
          <bgColor theme="0" tint="-0.24993999302387238"/>
        </patternFill>
      </fill>
    </dxf>
    <dxf>
      <fill>
        <patternFill>
          <bgColor theme="7" tint="0.3999499976634979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theme="0" tint="-0.24993999302387238"/>
        </patternFill>
      </fill>
    </dxf>
    <dxf>
      <fill>
        <patternFill>
          <bgColor theme="7" tint="0.3999499976634979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theme="0" tint="-0.24993999302387238"/>
        </patternFill>
      </fill>
    </dxf>
    <dxf>
      <fill>
        <patternFill>
          <bgColor theme="7" tint="0.3999499976634979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8"/>
  <sheetViews>
    <sheetView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5"/>
  <cols>
    <col min="2" max="2" width="35.00390625" style="0" bestFit="1" customWidth="1"/>
    <col min="3" max="3" width="24.00390625" style="0" customWidth="1"/>
    <col min="4" max="5" width="11.7109375" style="0" customWidth="1"/>
    <col min="6" max="6" width="8.7109375" style="0" customWidth="1"/>
    <col min="7" max="8" width="11.7109375" style="0" customWidth="1"/>
    <col min="9" max="9" width="6.57421875" style="0" customWidth="1"/>
    <col min="10" max="11" width="11.7109375" style="0" customWidth="1"/>
    <col min="12" max="12" width="8.7109375" style="0" customWidth="1"/>
    <col min="13" max="14" width="11.7109375" style="0" customWidth="1"/>
    <col min="15" max="15" width="5.8515625" style="0" customWidth="1"/>
    <col min="16" max="16" width="11.7109375" style="0" customWidth="1"/>
    <col min="17" max="17" width="11.00390625" style="0" customWidth="1"/>
    <col min="19" max="25" width="8.8515625" style="0" hidden="1" customWidth="1"/>
  </cols>
  <sheetData>
    <row r="1" ht="15" thickBot="1"/>
    <row r="2" spans="1:17" ht="38.25" thickBot="1">
      <c r="A2" s="84" t="s">
        <v>23</v>
      </c>
      <c r="B2" s="85"/>
      <c r="C2" s="86"/>
      <c r="D2" s="4"/>
      <c r="E2" s="4"/>
      <c r="F2" s="4"/>
      <c r="G2" s="3"/>
      <c r="H2" s="3"/>
      <c r="I2" s="2"/>
      <c r="J2" s="5"/>
      <c r="K2" s="5"/>
      <c r="L2" s="5"/>
      <c r="M2" s="3"/>
      <c r="N2" s="3"/>
      <c r="O2" s="3"/>
      <c r="P2" s="3"/>
      <c r="Q2" s="6"/>
    </row>
    <row r="3" spans="1:25" ht="18" thickBot="1">
      <c r="A3" s="87" t="s">
        <v>1</v>
      </c>
      <c r="B3" s="88" t="s">
        <v>2</v>
      </c>
      <c r="C3" s="89" t="s">
        <v>3</v>
      </c>
      <c r="D3" s="11" t="s">
        <v>4</v>
      </c>
      <c r="E3" s="11"/>
      <c r="F3" s="11"/>
      <c r="G3" s="11"/>
      <c r="H3" s="126"/>
      <c r="I3" s="127"/>
      <c r="J3" s="10" t="s">
        <v>5</v>
      </c>
      <c r="K3" s="11"/>
      <c r="L3" s="11"/>
      <c r="M3" s="11"/>
      <c r="N3" s="126"/>
      <c r="O3" s="127"/>
      <c r="P3" s="128" t="s">
        <v>6</v>
      </c>
      <c r="Q3" s="129"/>
      <c r="S3" s="43"/>
      <c r="T3" s="43" t="s">
        <v>4</v>
      </c>
      <c r="U3" s="43"/>
      <c r="V3" s="44" t="s">
        <v>5</v>
      </c>
      <c r="W3" s="44"/>
      <c r="X3" s="44" t="s">
        <v>6</v>
      </c>
      <c r="Y3" s="44"/>
    </row>
    <row r="4" spans="1:25" ht="18" thickBot="1">
      <c r="A4" s="118"/>
      <c r="B4" s="38"/>
      <c r="C4" s="41"/>
      <c r="D4" s="90" t="s">
        <v>7</v>
      </c>
      <c r="E4" s="91" t="s">
        <v>13</v>
      </c>
      <c r="F4" s="91" t="s">
        <v>14</v>
      </c>
      <c r="G4" s="92" t="s">
        <v>8</v>
      </c>
      <c r="H4" s="93" t="s">
        <v>9</v>
      </c>
      <c r="I4" s="94" t="s">
        <v>10</v>
      </c>
      <c r="J4" s="57" t="s">
        <v>7</v>
      </c>
      <c r="K4" s="58" t="s">
        <v>13</v>
      </c>
      <c r="L4" s="58" t="s">
        <v>14</v>
      </c>
      <c r="M4" s="59" t="s">
        <v>8</v>
      </c>
      <c r="N4" s="60" t="s">
        <v>9</v>
      </c>
      <c r="O4" s="61" t="s">
        <v>10</v>
      </c>
      <c r="P4" s="110" t="s">
        <v>9</v>
      </c>
      <c r="Q4" s="94" t="s">
        <v>10</v>
      </c>
      <c r="S4" s="45"/>
      <c r="T4" s="45"/>
      <c r="U4" s="45"/>
      <c r="V4" s="45"/>
      <c r="W4" s="45"/>
      <c r="X4" s="45"/>
      <c r="Y4" s="45"/>
    </row>
    <row r="5" spans="1:25" ht="17.25">
      <c r="A5" s="40">
        <v>1</v>
      </c>
      <c r="B5" s="81" t="s">
        <v>84</v>
      </c>
      <c r="C5" s="82" t="s">
        <v>18</v>
      </c>
      <c r="D5" s="46">
        <v>1</v>
      </c>
      <c r="E5" s="96">
        <v>1.833</v>
      </c>
      <c r="F5" s="97">
        <v>0</v>
      </c>
      <c r="G5" s="98">
        <f>10-E5</f>
        <v>8.167</v>
      </c>
      <c r="H5" s="48">
        <f>D5+G5-F5</f>
        <v>9.167</v>
      </c>
      <c r="I5" s="49">
        <f>VLOOKUP(H5,T$5:U$20,2,FALSE)</f>
        <v>10</v>
      </c>
      <c r="J5" s="46">
        <v>2.5</v>
      </c>
      <c r="K5" s="96">
        <v>1.6</v>
      </c>
      <c r="L5" s="97">
        <v>0</v>
      </c>
      <c r="M5" s="47">
        <f>10-K5</f>
        <v>8.4</v>
      </c>
      <c r="N5" s="48">
        <f>J5+M5-L5</f>
        <v>10.9</v>
      </c>
      <c r="O5" s="108">
        <f>VLOOKUP(N5,V$5:W$20,2,FALSE)</f>
        <v>3</v>
      </c>
      <c r="P5" s="50">
        <f aca="true" t="shared" si="0" ref="P5:P20">H5+N5</f>
        <v>20.067</v>
      </c>
      <c r="Q5" s="49">
        <f>VLOOKUP(P5,X$5:Y$20,2,FALSE)</f>
        <v>9</v>
      </c>
      <c r="S5" s="37">
        <v>1</v>
      </c>
      <c r="T5" s="37">
        <f>LARGE(H$5:H$20,$S5)</f>
        <v>10.034</v>
      </c>
      <c r="U5" s="37">
        <f>IF(T5=T4,U4,U4+1)</f>
        <v>1</v>
      </c>
      <c r="V5" s="37">
        <f>LARGE(N$5:N$20,$S5)</f>
        <v>11.2</v>
      </c>
      <c r="W5" s="37">
        <f>IF(V5=V4,W4,W4+1)</f>
        <v>1</v>
      </c>
      <c r="X5" s="37">
        <f>LARGE(P$5:P$20,$S5)</f>
        <v>20.884</v>
      </c>
      <c r="Y5" s="37">
        <f>IF(X5=X4,Y4,Y4+1)</f>
        <v>1</v>
      </c>
    </row>
    <row r="6" spans="1:25" ht="17.25">
      <c r="A6" s="40">
        <v>2</v>
      </c>
      <c r="B6" s="81" t="s">
        <v>81</v>
      </c>
      <c r="C6" s="82" t="s">
        <v>18</v>
      </c>
      <c r="D6" s="77">
        <v>1</v>
      </c>
      <c r="E6" s="62">
        <v>1</v>
      </c>
      <c r="F6" s="63">
        <v>0</v>
      </c>
      <c r="G6" s="64">
        <f aca="true" t="shared" si="1" ref="G6:G20">10-E6</f>
        <v>9</v>
      </c>
      <c r="H6" s="17">
        <f aca="true" t="shared" si="2" ref="H6:H19">D6+G6-F6</f>
        <v>10</v>
      </c>
      <c r="I6" s="18">
        <f>VLOOKUP(H6,T$5:U$20,2,FALSE)</f>
        <v>2</v>
      </c>
      <c r="J6" s="77">
        <v>2.3</v>
      </c>
      <c r="K6" s="62">
        <v>1.6</v>
      </c>
      <c r="L6" s="63">
        <v>0</v>
      </c>
      <c r="M6" s="22">
        <f aca="true" t="shared" si="3" ref="M6:M20">10-K6</f>
        <v>8.4</v>
      </c>
      <c r="N6" s="17">
        <f aca="true" t="shared" si="4" ref="N6:N19">J6+M6-L6</f>
        <v>10.7</v>
      </c>
      <c r="O6" s="73">
        <f>VLOOKUP(N6,V$5:W$20,2,FALSE)</f>
        <v>5</v>
      </c>
      <c r="P6" s="19">
        <f t="shared" si="0"/>
        <v>20.7</v>
      </c>
      <c r="Q6" s="18">
        <f>VLOOKUP(P6,X$5:Y$20,2,FALSE)</f>
        <v>3</v>
      </c>
      <c r="S6" s="37">
        <v>2</v>
      </c>
      <c r="T6" s="37">
        <f aca="true" t="shared" si="5" ref="T6:T20">LARGE(H$5:H$20,$S6)</f>
        <v>10.034</v>
      </c>
      <c r="U6" s="37">
        <f aca="true" t="shared" si="6" ref="U6:U20">IF(T6=T5,U5,U5+1)</f>
        <v>1</v>
      </c>
      <c r="V6" s="37">
        <f aca="true" t="shared" si="7" ref="V6:V20">LARGE(N$5:N$20,$S6)</f>
        <v>11</v>
      </c>
      <c r="W6" s="37">
        <f aca="true" t="shared" si="8" ref="W6:W20">IF(V6=V5,W5,W5+1)</f>
        <v>2</v>
      </c>
      <c r="X6" s="37">
        <f aca="true" t="shared" si="9" ref="X6:X20">LARGE(P$5:P$20,$S6)</f>
        <v>20.866999999999997</v>
      </c>
      <c r="Y6" s="37">
        <f aca="true" t="shared" si="10" ref="Y6:Y20">IF(X6=X5,Y5,Y5+1)</f>
        <v>2</v>
      </c>
    </row>
    <row r="7" spans="1:25" ht="17.25">
      <c r="A7" s="40">
        <v>3</v>
      </c>
      <c r="B7" s="81" t="s">
        <v>82</v>
      </c>
      <c r="C7" s="82" t="s">
        <v>18</v>
      </c>
      <c r="D7" s="77">
        <v>1</v>
      </c>
      <c r="E7" s="62">
        <v>1.266</v>
      </c>
      <c r="F7" s="63">
        <v>0</v>
      </c>
      <c r="G7" s="64">
        <f t="shared" si="1"/>
        <v>8.734</v>
      </c>
      <c r="H7" s="17">
        <f t="shared" si="2"/>
        <v>9.734</v>
      </c>
      <c r="I7" s="18">
        <f>VLOOKUP(H7,T$5:U$20,2,FALSE)</f>
        <v>4</v>
      </c>
      <c r="J7" s="77">
        <v>2.3</v>
      </c>
      <c r="K7" s="62">
        <v>2.2</v>
      </c>
      <c r="L7" s="63">
        <v>0</v>
      </c>
      <c r="M7" s="22">
        <f t="shared" si="3"/>
        <v>7.8</v>
      </c>
      <c r="N7" s="17">
        <f t="shared" si="4"/>
        <v>10.1</v>
      </c>
      <c r="O7" s="73">
        <f>VLOOKUP(N7,V$5:W$20,2,FALSE)</f>
        <v>13</v>
      </c>
      <c r="P7" s="19">
        <f t="shared" si="0"/>
        <v>19.834</v>
      </c>
      <c r="Q7" s="18">
        <f>VLOOKUP(P7,X$5:Y$20,2,FALSE)</f>
        <v>13</v>
      </c>
      <c r="S7" s="37">
        <v>3</v>
      </c>
      <c r="T7" s="37">
        <f t="shared" si="5"/>
        <v>10</v>
      </c>
      <c r="U7" s="37">
        <f t="shared" si="6"/>
        <v>2</v>
      </c>
      <c r="V7" s="37">
        <f t="shared" si="7"/>
        <v>10.9</v>
      </c>
      <c r="W7" s="37">
        <f t="shared" si="8"/>
        <v>3</v>
      </c>
      <c r="X7" s="37">
        <f t="shared" si="9"/>
        <v>20.7</v>
      </c>
      <c r="Y7" s="37">
        <f t="shared" si="10"/>
        <v>3</v>
      </c>
    </row>
    <row r="8" spans="1:25" ht="17.25">
      <c r="A8" s="40">
        <v>4</v>
      </c>
      <c r="B8" s="81" t="s">
        <v>83</v>
      </c>
      <c r="C8" s="82" t="s">
        <v>18</v>
      </c>
      <c r="D8" s="77">
        <v>1</v>
      </c>
      <c r="E8" s="62">
        <v>1.3</v>
      </c>
      <c r="F8" s="63">
        <v>0</v>
      </c>
      <c r="G8" s="64">
        <f t="shared" si="1"/>
        <v>8.7</v>
      </c>
      <c r="H8" s="17">
        <f t="shared" si="2"/>
        <v>9.7</v>
      </c>
      <c r="I8" s="18">
        <f>VLOOKUP(H8,T$5:U$20,2,FALSE)</f>
        <v>5</v>
      </c>
      <c r="J8" s="77">
        <v>2.3</v>
      </c>
      <c r="K8" s="62">
        <v>1.45</v>
      </c>
      <c r="L8" s="63">
        <v>0</v>
      </c>
      <c r="M8" s="22">
        <f t="shared" si="3"/>
        <v>8.55</v>
      </c>
      <c r="N8" s="17">
        <f t="shared" si="4"/>
        <v>10.850000000000001</v>
      </c>
      <c r="O8" s="73">
        <f>VLOOKUP(N8,V$5:W$20,2,FALSE)</f>
        <v>4</v>
      </c>
      <c r="P8" s="19">
        <f t="shared" si="0"/>
        <v>20.55</v>
      </c>
      <c r="Q8" s="18">
        <f>VLOOKUP(P8,X$5:Y$20,2,FALSE)</f>
        <v>5</v>
      </c>
      <c r="S8" s="37">
        <v>4</v>
      </c>
      <c r="T8" s="37">
        <f t="shared" si="5"/>
        <v>9.8</v>
      </c>
      <c r="U8" s="37">
        <f t="shared" si="6"/>
        <v>3</v>
      </c>
      <c r="V8" s="37">
        <f t="shared" si="7"/>
        <v>10.850000000000001</v>
      </c>
      <c r="W8" s="37">
        <f t="shared" si="8"/>
        <v>4</v>
      </c>
      <c r="X8" s="37">
        <f t="shared" si="9"/>
        <v>20.567</v>
      </c>
      <c r="Y8" s="37">
        <f t="shared" si="10"/>
        <v>4</v>
      </c>
    </row>
    <row r="9" spans="1:25" ht="17.25">
      <c r="A9" s="40">
        <v>5</v>
      </c>
      <c r="B9" s="81" t="s">
        <v>150</v>
      </c>
      <c r="C9" s="82" t="s">
        <v>41</v>
      </c>
      <c r="D9" s="77">
        <v>1</v>
      </c>
      <c r="E9" s="62">
        <v>1.433</v>
      </c>
      <c r="F9" s="63">
        <v>0</v>
      </c>
      <c r="G9" s="64">
        <f t="shared" si="1"/>
        <v>8.567</v>
      </c>
      <c r="H9" s="17">
        <f t="shared" si="2"/>
        <v>9.567</v>
      </c>
      <c r="I9" s="18">
        <f>VLOOKUP(H9,T$5:U$20,2,FALSE)</f>
        <v>8</v>
      </c>
      <c r="J9" s="77">
        <v>2.7</v>
      </c>
      <c r="K9" s="62">
        <v>1.7</v>
      </c>
      <c r="L9" s="63">
        <v>0</v>
      </c>
      <c r="M9" s="22">
        <f t="shared" si="3"/>
        <v>8.3</v>
      </c>
      <c r="N9" s="17">
        <f t="shared" si="4"/>
        <v>11</v>
      </c>
      <c r="O9" s="73">
        <f>VLOOKUP(N9,V$5:W$20,2,FALSE)</f>
        <v>2</v>
      </c>
      <c r="P9" s="19">
        <f t="shared" si="0"/>
        <v>20.567</v>
      </c>
      <c r="Q9" s="18">
        <f>VLOOKUP(P9,X$5:Y$20,2,FALSE)</f>
        <v>4</v>
      </c>
      <c r="S9" s="37">
        <v>5</v>
      </c>
      <c r="T9" s="37">
        <f t="shared" si="5"/>
        <v>9.8</v>
      </c>
      <c r="U9" s="37">
        <f t="shared" si="6"/>
        <v>3</v>
      </c>
      <c r="V9" s="37">
        <f t="shared" si="7"/>
        <v>10.85</v>
      </c>
      <c r="W9" s="37">
        <f t="shared" si="8"/>
        <v>4</v>
      </c>
      <c r="X9" s="37">
        <f t="shared" si="9"/>
        <v>20.55</v>
      </c>
      <c r="Y9" s="37">
        <f t="shared" si="10"/>
        <v>5</v>
      </c>
    </row>
    <row r="10" spans="1:25" ht="17.25">
      <c r="A10" s="40">
        <v>6</v>
      </c>
      <c r="B10" s="81" t="s">
        <v>151</v>
      </c>
      <c r="C10" s="82" t="s">
        <v>41</v>
      </c>
      <c r="D10" s="77">
        <v>1</v>
      </c>
      <c r="E10" s="62">
        <v>1.866</v>
      </c>
      <c r="F10" s="63">
        <v>0</v>
      </c>
      <c r="G10" s="64">
        <f t="shared" si="1"/>
        <v>8.134</v>
      </c>
      <c r="H10" s="17">
        <f t="shared" si="2"/>
        <v>9.134</v>
      </c>
      <c r="I10" s="18">
        <f>VLOOKUP(H10,T$5:U$20,2,FALSE)</f>
        <v>11</v>
      </c>
      <c r="J10" s="77">
        <v>2.7</v>
      </c>
      <c r="K10" s="62">
        <v>2</v>
      </c>
      <c r="L10" s="63">
        <v>0</v>
      </c>
      <c r="M10" s="22">
        <f t="shared" si="3"/>
        <v>8</v>
      </c>
      <c r="N10" s="17">
        <f t="shared" si="4"/>
        <v>10.7</v>
      </c>
      <c r="O10" s="73">
        <f>VLOOKUP(N10,V$5:W$20,2,FALSE)</f>
        <v>5</v>
      </c>
      <c r="P10" s="19">
        <f t="shared" si="0"/>
        <v>19.834</v>
      </c>
      <c r="Q10" s="18">
        <f>VLOOKUP(P10,X$5:Y$20,2,FALSE)</f>
        <v>13</v>
      </c>
      <c r="S10" s="37">
        <v>6</v>
      </c>
      <c r="T10" s="37">
        <f t="shared" si="5"/>
        <v>9.734</v>
      </c>
      <c r="U10" s="37">
        <f t="shared" si="6"/>
        <v>4</v>
      </c>
      <c r="V10" s="37">
        <f t="shared" si="7"/>
        <v>10.7</v>
      </c>
      <c r="W10" s="37">
        <f t="shared" si="8"/>
        <v>5</v>
      </c>
      <c r="X10" s="37">
        <f t="shared" si="9"/>
        <v>20.450000000000003</v>
      </c>
      <c r="Y10" s="37">
        <f t="shared" si="10"/>
        <v>6</v>
      </c>
    </row>
    <row r="11" spans="1:25" ht="17.25">
      <c r="A11" s="40">
        <v>7</v>
      </c>
      <c r="B11" s="81" t="s">
        <v>152</v>
      </c>
      <c r="C11" s="82" t="s">
        <v>55</v>
      </c>
      <c r="D11" s="77">
        <v>1</v>
      </c>
      <c r="E11" s="62">
        <v>1.333</v>
      </c>
      <c r="F11" s="63">
        <v>0</v>
      </c>
      <c r="G11" s="64">
        <f t="shared" si="1"/>
        <v>8.667</v>
      </c>
      <c r="H11" s="17">
        <f t="shared" si="2"/>
        <v>9.667</v>
      </c>
      <c r="I11" s="18">
        <f>VLOOKUP(H11,T$5:U$20,2,FALSE)</f>
        <v>6</v>
      </c>
      <c r="J11" s="77">
        <v>2.6</v>
      </c>
      <c r="K11" s="62">
        <v>1.4</v>
      </c>
      <c r="L11" s="63">
        <v>0</v>
      </c>
      <c r="M11" s="22">
        <f t="shared" si="3"/>
        <v>8.6</v>
      </c>
      <c r="N11" s="17">
        <f t="shared" si="4"/>
        <v>11.2</v>
      </c>
      <c r="O11" s="73">
        <f>VLOOKUP(N11,V$5:W$20,2,FALSE)</f>
        <v>1</v>
      </c>
      <c r="P11" s="19">
        <f t="shared" si="0"/>
        <v>20.866999999999997</v>
      </c>
      <c r="Q11" s="18">
        <f>VLOOKUP(P11,X$5:Y$20,2,FALSE)</f>
        <v>2</v>
      </c>
      <c r="S11" s="37">
        <v>7</v>
      </c>
      <c r="T11" s="37">
        <f t="shared" si="5"/>
        <v>9.7</v>
      </c>
      <c r="U11" s="37">
        <f t="shared" si="6"/>
        <v>5</v>
      </c>
      <c r="V11" s="37">
        <f t="shared" si="7"/>
        <v>10.7</v>
      </c>
      <c r="W11" s="37">
        <f t="shared" si="8"/>
        <v>5</v>
      </c>
      <c r="X11" s="37">
        <f t="shared" si="9"/>
        <v>20.334</v>
      </c>
      <c r="Y11" s="37">
        <f t="shared" si="10"/>
        <v>7</v>
      </c>
    </row>
    <row r="12" spans="1:25" ht="17.25">
      <c r="A12" s="100">
        <v>8</v>
      </c>
      <c r="B12" s="81" t="s">
        <v>153</v>
      </c>
      <c r="C12" s="82" t="s">
        <v>12</v>
      </c>
      <c r="D12" s="77">
        <v>1</v>
      </c>
      <c r="E12" s="62">
        <v>1.6</v>
      </c>
      <c r="F12" s="63">
        <v>0</v>
      </c>
      <c r="G12" s="64">
        <f t="shared" si="1"/>
        <v>8.4</v>
      </c>
      <c r="H12" s="17">
        <f t="shared" si="2"/>
        <v>9.4</v>
      </c>
      <c r="I12" s="18">
        <f>VLOOKUP(H12,T$5:U$20,2,FALSE)</f>
        <v>9</v>
      </c>
      <c r="J12" s="77">
        <v>2.7</v>
      </c>
      <c r="K12" s="62">
        <v>2.35</v>
      </c>
      <c r="L12" s="63">
        <v>0</v>
      </c>
      <c r="M12" s="22">
        <f t="shared" si="3"/>
        <v>7.65</v>
      </c>
      <c r="N12" s="17">
        <f t="shared" si="4"/>
        <v>10.350000000000001</v>
      </c>
      <c r="O12" s="73">
        <f>VLOOKUP(N12,V$5:W$20,2,FALSE)</f>
        <v>9</v>
      </c>
      <c r="P12" s="19">
        <f t="shared" si="0"/>
        <v>19.75</v>
      </c>
      <c r="Q12" s="18">
        <f>VLOOKUP(P12,X$5:Y$20,2,FALSE)</f>
        <v>14</v>
      </c>
      <c r="S12" s="37">
        <v>8</v>
      </c>
      <c r="T12" s="37">
        <f t="shared" si="5"/>
        <v>9.7</v>
      </c>
      <c r="U12" s="37">
        <f t="shared" si="6"/>
        <v>5</v>
      </c>
      <c r="V12" s="37">
        <f t="shared" si="7"/>
        <v>10.65</v>
      </c>
      <c r="W12" s="37">
        <f t="shared" si="8"/>
        <v>6</v>
      </c>
      <c r="X12" s="37">
        <f t="shared" si="9"/>
        <v>20.2</v>
      </c>
      <c r="Y12" s="37">
        <f t="shared" si="10"/>
        <v>8</v>
      </c>
    </row>
    <row r="13" spans="1:25" ht="17.25">
      <c r="A13" s="40">
        <v>9</v>
      </c>
      <c r="B13" s="81" t="s">
        <v>89</v>
      </c>
      <c r="C13" s="82" t="s">
        <v>11</v>
      </c>
      <c r="D13" s="77">
        <v>1</v>
      </c>
      <c r="E13" s="62">
        <v>1.2</v>
      </c>
      <c r="F13" s="63">
        <v>0</v>
      </c>
      <c r="G13" s="64">
        <f t="shared" si="1"/>
        <v>8.8</v>
      </c>
      <c r="H13" s="17">
        <f t="shared" si="2"/>
        <v>9.8</v>
      </c>
      <c r="I13" s="18">
        <f>VLOOKUP(H13,T$5:U$20,2,FALSE)</f>
        <v>3</v>
      </c>
      <c r="J13" s="77">
        <v>2.6</v>
      </c>
      <c r="K13" s="62">
        <v>1.95</v>
      </c>
      <c r="L13" s="63">
        <v>0</v>
      </c>
      <c r="M13" s="22">
        <f t="shared" si="3"/>
        <v>8.05</v>
      </c>
      <c r="N13" s="17">
        <f t="shared" si="4"/>
        <v>10.65</v>
      </c>
      <c r="O13" s="73">
        <f>VLOOKUP(N13,V$5:W$20,2,FALSE)</f>
        <v>6</v>
      </c>
      <c r="P13" s="19">
        <f t="shared" si="0"/>
        <v>20.450000000000003</v>
      </c>
      <c r="Q13" s="18">
        <f>VLOOKUP(P13,X$5:Y$20,2,FALSE)</f>
        <v>6</v>
      </c>
      <c r="S13" s="37">
        <v>9</v>
      </c>
      <c r="T13" s="37">
        <f t="shared" si="5"/>
        <v>9.667</v>
      </c>
      <c r="U13" s="37">
        <f t="shared" si="6"/>
        <v>6</v>
      </c>
      <c r="V13" s="37">
        <f t="shared" si="7"/>
        <v>10.5</v>
      </c>
      <c r="W13" s="37">
        <f t="shared" si="8"/>
        <v>7</v>
      </c>
      <c r="X13" s="37">
        <f t="shared" si="9"/>
        <v>20.067</v>
      </c>
      <c r="Y13" s="37">
        <f t="shared" si="10"/>
        <v>9</v>
      </c>
    </row>
    <row r="14" spans="1:25" ht="17.25">
      <c r="A14" s="40">
        <v>10</v>
      </c>
      <c r="B14" s="81" t="s">
        <v>51</v>
      </c>
      <c r="C14" s="82" t="s">
        <v>11</v>
      </c>
      <c r="D14" s="77">
        <v>1</v>
      </c>
      <c r="E14" s="62">
        <v>0.966</v>
      </c>
      <c r="F14" s="63">
        <v>0</v>
      </c>
      <c r="G14" s="64">
        <f t="shared" si="1"/>
        <v>9.034</v>
      </c>
      <c r="H14" s="17">
        <f t="shared" si="2"/>
        <v>10.034</v>
      </c>
      <c r="I14" s="18">
        <f>VLOOKUP(H14,T$5:U$20,2,FALSE)</f>
        <v>1</v>
      </c>
      <c r="J14" s="77">
        <v>2.1</v>
      </c>
      <c r="K14" s="62">
        <v>1.8</v>
      </c>
      <c r="L14" s="63">
        <v>0</v>
      </c>
      <c r="M14" s="22">
        <f t="shared" si="3"/>
        <v>8.2</v>
      </c>
      <c r="N14" s="17">
        <f t="shared" si="4"/>
        <v>10.299999999999999</v>
      </c>
      <c r="O14" s="73">
        <f>VLOOKUP(N14,V$5:W$20,2,FALSE)</f>
        <v>10</v>
      </c>
      <c r="P14" s="19">
        <f t="shared" si="0"/>
        <v>20.334</v>
      </c>
      <c r="Q14" s="18">
        <f>VLOOKUP(P14,X$5:Y$20,2,FALSE)</f>
        <v>7</v>
      </c>
      <c r="S14" s="37">
        <v>10</v>
      </c>
      <c r="T14" s="37">
        <f t="shared" si="5"/>
        <v>9.667</v>
      </c>
      <c r="U14" s="37">
        <f t="shared" si="6"/>
        <v>6</v>
      </c>
      <c r="V14" s="37">
        <f t="shared" si="7"/>
        <v>10.450000000000001</v>
      </c>
      <c r="W14" s="37">
        <f t="shared" si="8"/>
        <v>8</v>
      </c>
      <c r="X14" s="37">
        <f t="shared" si="9"/>
        <v>19.984</v>
      </c>
      <c r="Y14" s="37">
        <f t="shared" si="10"/>
        <v>10</v>
      </c>
    </row>
    <row r="15" spans="1:25" ht="17.25">
      <c r="A15" s="40">
        <v>11</v>
      </c>
      <c r="B15" s="81" t="s">
        <v>154</v>
      </c>
      <c r="C15" s="82" t="s">
        <v>11</v>
      </c>
      <c r="D15" s="77">
        <v>1</v>
      </c>
      <c r="E15" s="62">
        <v>1.9</v>
      </c>
      <c r="F15" s="63">
        <v>0</v>
      </c>
      <c r="G15" s="64">
        <f t="shared" si="1"/>
        <v>8.1</v>
      </c>
      <c r="H15" s="17">
        <f t="shared" si="2"/>
        <v>9.1</v>
      </c>
      <c r="I15" s="18">
        <f>VLOOKUP(H15,T$5:U$20,2,FALSE)</f>
        <v>12</v>
      </c>
      <c r="J15" s="77">
        <v>2.4</v>
      </c>
      <c r="K15" s="62">
        <v>1.95</v>
      </c>
      <c r="L15" s="63">
        <v>0</v>
      </c>
      <c r="M15" s="22">
        <f t="shared" si="3"/>
        <v>8.05</v>
      </c>
      <c r="N15" s="17">
        <f t="shared" si="4"/>
        <v>10.450000000000001</v>
      </c>
      <c r="O15" s="73">
        <f>VLOOKUP(N15,V$5:W$20,2,FALSE)</f>
        <v>8</v>
      </c>
      <c r="P15" s="19">
        <f t="shared" si="0"/>
        <v>19.55</v>
      </c>
      <c r="Q15" s="18">
        <f>VLOOKUP(P15,X$5:Y$20,2,FALSE)</f>
        <v>15</v>
      </c>
      <c r="S15" s="37">
        <v>11</v>
      </c>
      <c r="T15" s="37">
        <f t="shared" si="5"/>
        <v>9.634</v>
      </c>
      <c r="U15" s="37">
        <f t="shared" si="6"/>
        <v>7</v>
      </c>
      <c r="V15" s="37">
        <f t="shared" si="7"/>
        <v>10.350000000000001</v>
      </c>
      <c r="W15" s="37">
        <f t="shared" si="8"/>
        <v>9</v>
      </c>
      <c r="X15" s="37">
        <f t="shared" si="9"/>
        <v>19.950000000000003</v>
      </c>
      <c r="Y15" s="37">
        <f t="shared" si="10"/>
        <v>11</v>
      </c>
    </row>
    <row r="16" spans="1:25" ht="17.25">
      <c r="A16" s="40">
        <v>12</v>
      </c>
      <c r="B16" s="81" t="s">
        <v>155</v>
      </c>
      <c r="C16" s="82" t="s">
        <v>16</v>
      </c>
      <c r="D16" s="77">
        <v>1</v>
      </c>
      <c r="E16" s="62">
        <v>1.333</v>
      </c>
      <c r="F16" s="63">
        <v>0</v>
      </c>
      <c r="G16" s="64">
        <f t="shared" si="1"/>
        <v>8.667</v>
      </c>
      <c r="H16" s="17">
        <f t="shared" si="2"/>
        <v>9.667</v>
      </c>
      <c r="I16" s="18">
        <f>VLOOKUP(H16,T$5:U$20,2,FALSE)</f>
        <v>6</v>
      </c>
      <c r="J16" s="77">
        <v>2.4</v>
      </c>
      <c r="K16" s="62">
        <v>2.15</v>
      </c>
      <c r="L16" s="63">
        <v>0</v>
      </c>
      <c r="M16" s="22">
        <f t="shared" si="3"/>
        <v>7.85</v>
      </c>
      <c r="N16" s="17">
        <f t="shared" si="4"/>
        <v>10.25</v>
      </c>
      <c r="O16" s="73">
        <f>VLOOKUP(N16,V$5:W$20,2,FALSE)</f>
        <v>11</v>
      </c>
      <c r="P16" s="19">
        <f t="shared" si="0"/>
        <v>19.917</v>
      </c>
      <c r="Q16" s="18">
        <f>VLOOKUP(P16,X$5:Y$20,2,FALSE)</f>
        <v>12</v>
      </c>
      <c r="S16" s="37">
        <v>12</v>
      </c>
      <c r="T16" s="37">
        <f t="shared" si="5"/>
        <v>9.567</v>
      </c>
      <c r="U16" s="37">
        <f t="shared" si="6"/>
        <v>8</v>
      </c>
      <c r="V16" s="37">
        <f t="shared" si="7"/>
        <v>10.35</v>
      </c>
      <c r="W16" s="37">
        <f t="shared" si="8"/>
        <v>9</v>
      </c>
      <c r="X16" s="37">
        <f t="shared" si="9"/>
        <v>19.917</v>
      </c>
      <c r="Y16" s="37">
        <f t="shared" si="10"/>
        <v>12</v>
      </c>
    </row>
    <row r="17" spans="1:25" ht="17.25">
      <c r="A17" s="40">
        <v>13</v>
      </c>
      <c r="B17" s="81" t="s">
        <v>156</v>
      </c>
      <c r="C17" s="82" t="s">
        <v>16</v>
      </c>
      <c r="D17" s="77">
        <v>1</v>
      </c>
      <c r="E17" s="62">
        <v>1.366</v>
      </c>
      <c r="F17" s="63">
        <v>0</v>
      </c>
      <c r="G17" s="64">
        <f t="shared" si="1"/>
        <v>8.634</v>
      </c>
      <c r="H17" s="17">
        <f t="shared" si="2"/>
        <v>9.634</v>
      </c>
      <c r="I17" s="18">
        <f>VLOOKUP(H17,T$5:U$20,2,FALSE)</f>
        <v>7</v>
      </c>
      <c r="J17" s="77">
        <v>2.5</v>
      </c>
      <c r="K17" s="62">
        <v>2.15</v>
      </c>
      <c r="L17" s="63">
        <v>0</v>
      </c>
      <c r="M17" s="22">
        <f t="shared" si="3"/>
        <v>7.85</v>
      </c>
      <c r="N17" s="17">
        <f t="shared" si="4"/>
        <v>10.35</v>
      </c>
      <c r="O17" s="73">
        <f>VLOOKUP(N17,V$5:W$20,2,FALSE)</f>
        <v>9</v>
      </c>
      <c r="P17" s="19">
        <f t="shared" si="0"/>
        <v>19.984</v>
      </c>
      <c r="Q17" s="18">
        <f>VLOOKUP(P17,X$5:Y$20,2,FALSE)</f>
        <v>10</v>
      </c>
      <c r="S17" s="37">
        <v>13</v>
      </c>
      <c r="T17" s="37">
        <f t="shared" si="5"/>
        <v>9.4</v>
      </c>
      <c r="U17" s="37">
        <f t="shared" si="6"/>
        <v>9</v>
      </c>
      <c r="V17" s="37">
        <f t="shared" si="7"/>
        <v>10.299999999999999</v>
      </c>
      <c r="W17" s="37">
        <f t="shared" si="8"/>
        <v>10</v>
      </c>
      <c r="X17" s="37">
        <f t="shared" si="9"/>
        <v>19.834</v>
      </c>
      <c r="Y17" s="37">
        <f t="shared" si="10"/>
        <v>13</v>
      </c>
    </row>
    <row r="18" spans="1:25" ht="17.25">
      <c r="A18" s="40">
        <v>14</v>
      </c>
      <c r="B18" s="81" t="s">
        <v>157</v>
      </c>
      <c r="C18" s="82" t="s">
        <v>16</v>
      </c>
      <c r="D18" s="77">
        <v>1</v>
      </c>
      <c r="E18" s="62">
        <v>1.3</v>
      </c>
      <c r="F18" s="63">
        <v>0</v>
      </c>
      <c r="G18" s="64">
        <f t="shared" si="1"/>
        <v>8.7</v>
      </c>
      <c r="H18" s="17">
        <f t="shared" si="2"/>
        <v>9.7</v>
      </c>
      <c r="I18" s="18">
        <f>VLOOKUP(H18,T$5:U$20,2,FALSE)</f>
        <v>5</v>
      </c>
      <c r="J18" s="77">
        <v>2.6</v>
      </c>
      <c r="K18" s="62">
        <v>2.1</v>
      </c>
      <c r="L18" s="63">
        <v>0</v>
      </c>
      <c r="M18" s="22">
        <f t="shared" si="3"/>
        <v>7.9</v>
      </c>
      <c r="N18" s="17">
        <f t="shared" si="4"/>
        <v>10.5</v>
      </c>
      <c r="O18" s="73">
        <f>VLOOKUP(N18,V$5:W$20,2,FALSE)</f>
        <v>7</v>
      </c>
      <c r="P18" s="19">
        <f t="shared" si="0"/>
        <v>20.2</v>
      </c>
      <c r="Q18" s="18">
        <f>VLOOKUP(P18,X$5:Y$20,2,FALSE)</f>
        <v>8</v>
      </c>
      <c r="S18" s="37">
        <v>14</v>
      </c>
      <c r="T18" s="37">
        <f t="shared" si="5"/>
        <v>9.167</v>
      </c>
      <c r="U18" s="37">
        <f t="shared" si="6"/>
        <v>10</v>
      </c>
      <c r="V18" s="37">
        <f t="shared" si="7"/>
        <v>10.25</v>
      </c>
      <c r="W18" s="37">
        <f t="shared" si="8"/>
        <v>11</v>
      </c>
      <c r="X18" s="37">
        <f t="shared" si="9"/>
        <v>19.834</v>
      </c>
      <c r="Y18" s="37">
        <f t="shared" si="10"/>
        <v>13</v>
      </c>
    </row>
    <row r="19" spans="1:25" ht="17.25">
      <c r="A19" s="40">
        <v>15</v>
      </c>
      <c r="B19" s="81" t="s">
        <v>158</v>
      </c>
      <c r="C19" s="82" t="s">
        <v>85</v>
      </c>
      <c r="D19" s="77">
        <v>1</v>
      </c>
      <c r="E19" s="62">
        <v>0.966</v>
      </c>
      <c r="F19" s="63">
        <v>0</v>
      </c>
      <c r="G19" s="64">
        <f t="shared" si="1"/>
        <v>9.034</v>
      </c>
      <c r="H19" s="17">
        <f t="shared" si="2"/>
        <v>10.034</v>
      </c>
      <c r="I19" s="18">
        <f>VLOOKUP(H19,T$5:U$20,2,FALSE)</f>
        <v>1</v>
      </c>
      <c r="J19" s="77">
        <v>2.6</v>
      </c>
      <c r="K19" s="62">
        <v>1.75</v>
      </c>
      <c r="L19" s="63">
        <v>0</v>
      </c>
      <c r="M19" s="22">
        <f t="shared" si="3"/>
        <v>8.25</v>
      </c>
      <c r="N19" s="17">
        <f t="shared" si="4"/>
        <v>10.85</v>
      </c>
      <c r="O19" s="73">
        <f>VLOOKUP(N19,V$5:W$20,2,FALSE)</f>
        <v>4</v>
      </c>
      <c r="P19" s="19">
        <f t="shared" si="0"/>
        <v>20.884</v>
      </c>
      <c r="Q19" s="18">
        <f>VLOOKUP(P19,X$5:Y$20,2,FALSE)</f>
        <v>1</v>
      </c>
      <c r="S19" s="37">
        <v>15</v>
      </c>
      <c r="T19" s="37">
        <f t="shared" si="5"/>
        <v>9.134</v>
      </c>
      <c r="U19" s="37">
        <f t="shared" si="6"/>
        <v>11</v>
      </c>
      <c r="V19" s="37">
        <f t="shared" si="7"/>
        <v>10.15</v>
      </c>
      <c r="W19" s="37">
        <f t="shared" si="8"/>
        <v>12</v>
      </c>
      <c r="X19" s="37">
        <f t="shared" si="9"/>
        <v>19.75</v>
      </c>
      <c r="Y19" s="37">
        <f t="shared" si="10"/>
        <v>14</v>
      </c>
    </row>
    <row r="20" spans="1:25" ht="18" thickBot="1">
      <c r="A20" s="42">
        <v>160</v>
      </c>
      <c r="B20" s="99" t="s">
        <v>159</v>
      </c>
      <c r="C20" s="83" t="s">
        <v>104</v>
      </c>
      <c r="D20" s="77">
        <v>1</v>
      </c>
      <c r="E20" s="62">
        <v>1.2</v>
      </c>
      <c r="F20" s="63">
        <v>0</v>
      </c>
      <c r="G20" s="64">
        <f t="shared" si="1"/>
        <v>8.8</v>
      </c>
      <c r="H20" s="17">
        <f>D20+G20-F20</f>
        <v>9.8</v>
      </c>
      <c r="I20" s="18">
        <f>VLOOKUP(H20,T$5:U$20,2,FALSE)</f>
        <v>3</v>
      </c>
      <c r="J20" s="77">
        <v>2.4</v>
      </c>
      <c r="K20" s="62">
        <v>2.25</v>
      </c>
      <c r="L20" s="63">
        <v>0</v>
      </c>
      <c r="M20" s="64">
        <f t="shared" si="3"/>
        <v>7.75</v>
      </c>
      <c r="N20" s="17">
        <f>J20+M20-L20</f>
        <v>10.15</v>
      </c>
      <c r="O20" s="73">
        <f>VLOOKUP(N20,V$5:W$20,2,FALSE)</f>
        <v>12</v>
      </c>
      <c r="P20" s="56">
        <f t="shared" si="0"/>
        <v>19.950000000000003</v>
      </c>
      <c r="Q20" s="55">
        <f>VLOOKUP(P20,X$5:Y$20,2,FALSE)</f>
        <v>11</v>
      </c>
      <c r="S20" s="37">
        <v>16</v>
      </c>
      <c r="T20" s="37">
        <f t="shared" si="5"/>
        <v>9.1</v>
      </c>
      <c r="U20" s="37">
        <f t="shared" si="6"/>
        <v>12</v>
      </c>
      <c r="V20" s="37">
        <f t="shared" si="7"/>
        <v>10.1</v>
      </c>
      <c r="W20" s="37">
        <f t="shared" si="8"/>
        <v>13</v>
      </c>
      <c r="X20" s="37">
        <f t="shared" si="9"/>
        <v>19.55</v>
      </c>
      <c r="Y20" s="37">
        <f t="shared" si="10"/>
        <v>15</v>
      </c>
    </row>
    <row r="21" spans="1:17" ht="38.25" thickBot="1">
      <c r="A21" s="102" t="s">
        <v>108</v>
      </c>
      <c r="B21" s="103"/>
      <c r="C21" s="104"/>
      <c r="D21" s="4" t="s">
        <v>0</v>
      </c>
      <c r="E21" s="4"/>
      <c r="F21" s="4"/>
      <c r="G21" s="3"/>
      <c r="H21" s="3"/>
      <c r="I21" s="2"/>
      <c r="J21" s="5"/>
      <c r="K21" s="5"/>
      <c r="L21" s="5"/>
      <c r="M21" s="3"/>
      <c r="N21" s="3"/>
      <c r="O21" s="3"/>
      <c r="P21" s="106"/>
      <c r="Q21" s="111"/>
    </row>
    <row r="22" spans="1:25" ht="18" thickBot="1">
      <c r="A22" s="87" t="s">
        <v>1</v>
      </c>
      <c r="B22" s="88" t="s">
        <v>2</v>
      </c>
      <c r="C22" s="89" t="s">
        <v>3</v>
      </c>
      <c r="D22" s="11" t="s">
        <v>4</v>
      </c>
      <c r="E22" s="11"/>
      <c r="F22" s="11"/>
      <c r="G22" s="11"/>
      <c r="H22" s="126"/>
      <c r="I22" s="127"/>
      <c r="J22" s="10" t="s">
        <v>5</v>
      </c>
      <c r="K22" s="11"/>
      <c r="L22" s="11"/>
      <c r="M22" s="11"/>
      <c r="N22" s="126"/>
      <c r="O22" s="127"/>
      <c r="P22" s="128" t="s">
        <v>6</v>
      </c>
      <c r="Q22" s="129"/>
      <c r="S22" s="43"/>
      <c r="T22" s="43" t="s">
        <v>4</v>
      </c>
      <c r="U22" s="43"/>
      <c r="V22" s="44" t="s">
        <v>5</v>
      </c>
      <c r="W22" s="44"/>
      <c r="X22" s="44" t="s">
        <v>6</v>
      </c>
      <c r="Y22" s="44"/>
    </row>
    <row r="23" spans="1:25" ht="18" thickBot="1">
      <c r="A23" s="118"/>
      <c r="B23" s="38"/>
      <c r="C23" s="41"/>
      <c r="D23" s="90" t="s">
        <v>7</v>
      </c>
      <c r="E23" s="91" t="s">
        <v>13</v>
      </c>
      <c r="F23" s="91" t="s">
        <v>14</v>
      </c>
      <c r="G23" s="92" t="s">
        <v>8</v>
      </c>
      <c r="H23" s="93" t="s">
        <v>9</v>
      </c>
      <c r="I23" s="94" t="s">
        <v>10</v>
      </c>
      <c r="J23" s="90" t="s">
        <v>7</v>
      </c>
      <c r="K23" s="91" t="s">
        <v>13</v>
      </c>
      <c r="L23" s="91" t="s">
        <v>14</v>
      </c>
      <c r="M23" s="92" t="s">
        <v>8</v>
      </c>
      <c r="N23" s="93" t="s">
        <v>9</v>
      </c>
      <c r="O23" s="94" t="s">
        <v>10</v>
      </c>
      <c r="P23" s="110" t="s">
        <v>9</v>
      </c>
      <c r="Q23" s="94" t="s">
        <v>10</v>
      </c>
      <c r="S23" s="45"/>
      <c r="T23" s="45"/>
      <c r="U23" s="45"/>
      <c r="V23" s="45"/>
      <c r="W23" s="45"/>
      <c r="X23" s="45"/>
      <c r="Y23" s="45"/>
    </row>
    <row r="24" spans="1:25" ht="17.25">
      <c r="A24" s="40">
        <v>16</v>
      </c>
      <c r="B24" s="81" t="s">
        <v>160</v>
      </c>
      <c r="C24" s="82" t="s">
        <v>18</v>
      </c>
      <c r="D24" s="46">
        <v>2</v>
      </c>
      <c r="E24" s="96">
        <v>0.9</v>
      </c>
      <c r="F24" s="97">
        <v>0</v>
      </c>
      <c r="G24" s="98">
        <f aca="true" t="shared" si="11" ref="G24:G36">10-E24</f>
        <v>9.1</v>
      </c>
      <c r="H24" s="48">
        <f aca="true" t="shared" si="12" ref="H24:H36">D24+G24-F24</f>
        <v>11.1</v>
      </c>
      <c r="I24" s="49">
        <f>VLOOKUP(H24,T$24:U$38,2,FALSE)</f>
        <v>3</v>
      </c>
      <c r="J24" s="95">
        <v>2.9</v>
      </c>
      <c r="K24" s="96">
        <v>2.35</v>
      </c>
      <c r="L24" s="97">
        <v>0</v>
      </c>
      <c r="M24" s="98">
        <f aca="true" t="shared" si="13" ref="M24:M35">10-K24</f>
        <v>7.65</v>
      </c>
      <c r="N24" s="48">
        <f aca="true" t="shared" si="14" ref="N24:N35">J24+M24-L24</f>
        <v>10.55</v>
      </c>
      <c r="O24" s="108">
        <f>VLOOKUP(N24,V$24:W$38,2,FALSE)</f>
        <v>5</v>
      </c>
      <c r="P24" s="50">
        <f aca="true" t="shared" si="15" ref="P24:P35">H24+N24</f>
        <v>21.65</v>
      </c>
      <c r="Q24" s="49">
        <f>VLOOKUP(P24,X$24:Y$38,2,FALSE)</f>
        <v>2</v>
      </c>
      <c r="S24" s="37">
        <v>1</v>
      </c>
      <c r="T24" s="37">
        <f>LARGE(H$24:H$38,$S24)</f>
        <v>11.399999999999999</v>
      </c>
      <c r="U24" s="37">
        <f>IF(T24=T23,U23,U23+1)</f>
        <v>1</v>
      </c>
      <c r="V24" s="37">
        <f>LARGE(N$24:N$38,$S24)</f>
        <v>11.25</v>
      </c>
      <c r="W24" s="37">
        <f>IF(V24=V23,W23,W23+1)</f>
        <v>1</v>
      </c>
      <c r="X24" s="37">
        <f>LARGE(P$24:P$38,$S24)</f>
        <v>22.25</v>
      </c>
      <c r="Y24" s="37">
        <f>IF(X24=X23,Y23,Y23+1)</f>
        <v>1</v>
      </c>
    </row>
    <row r="25" spans="1:25" ht="17.25">
      <c r="A25" s="40">
        <v>17</v>
      </c>
      <c r="B25" s="81" t="s">
        <v>161</v>
      </c>
      <c r="C25" s="82" t="s">
        <v>41</v>
      </c>
      <c r="D25" s="77">
        <v>2</v>
      </c>
      <c r="E25" s="62">
        <v>1.75</v>
      </c>
      <c r="F25" s="63">
        <v>0</v>
      </c>
      <c r="G25" s="64">
        <f t="shared" si="11"/>
        <v>8.25</v>
      </c>
      <c r="H25" s="17">
        <f t="shared" si="12"/>
        <v>10.25</v>
      </c>
      <c r="I25" s="18">
        <f>VLOOKUP(H25,T$24:U$38,2,FALSE)</f>
        <v>8</v>
      </c>
      <c r="J25" s="67">
        <v>2.8</v>
      </c>
      <c r="K25" s="62">
        <v>2.15</v>
      </c>
      <c r="L25" s="63">
        <v>0</v>
      </c>
      <c r="M25" s="64">
        <f t="shared" si="13"/>
        <v>7.85</v>
      </c>
      <c r="N25" s="17">
        <f t="shared" si="14"/>
        <v>10.649999999999999</v>
      </c>
      <c r="O25" s="73">
        <f>VLOOKUP(N25,V$24:W$38,2,FALSE)</f>
        <v>3</v>
      </c>
      <c r="P25" s="19">
        <f t="shared" si="15"/>
        <v>20.9</v>
      </c>
      <c r="Q25" s="18">
        <f>VLOOKUP(P25,X$24:Y$38,2,FALSE)</f>
        <v>6</v>
      </c>
      <c r="S25" s="37">
        <v>2</v>
      </c>
      <c r="T25" s="37">
        <f aca="true" t="shared" si="16" ref="T25:T38">LARGE(H$24:H$38,$S25)</f>
        <v>11.350000000000001</v>
      </c>
      <c r="U25" s="37">
        <f aca="true" t="shared" si="17" ref="U25:U38">IF(T25=T24,U24,U24+1)</f>
        <v>2</v>
      </c>
      <c r="V25" s="37">
        <f aca="true" t="shared" si="18" ref="V25:V38">LARGE(N$24:N$38,$S25)</f>
        <v>10.95</v>
      </c>
      <c r="W25" s="37">
        <f aca="true" t="shared" si="19" ref="W25:W38">IF(V25=V24,W24,W24+1)</f>
        <v>2</v>
      </c>
      <c r="X25" s="37">
        <f aca="true" t="shared" si="20" ref="X25:X38">LARGE(P$24:P$38,$S25)</f>
        <v>21.65</v>
      </c>
      <c r="Y25" s="37">
        <f aca="true" t="shared" si="21" ref="Y25:Y38">IF(X25=X24,Y24,Y24+1)</f>
        <v>2</v>
      </c>
    </row>
    <row r="26" spans="1:25" ht="17.25">
      <c r="A26" s="40">
        <v>18</v>
      </c>
      <c r="B26" s="81" t="s">
        <v>162</v>
      </c>
      <c r="C26" s="82" t="s">
        <v>41</v>
      </c>
      <c r="D26" s="77">
        <v>2</v>
      </c>
      <c r="E26" s="62">
        <v>3.3</v>
      </c>
      <c r="F26" s="63">
        <v>0</v>
      </c>
      <c r="G26" s="64">
        <f t="shared" si="11"/>
        <v>6.7</v>
      </c>
      <c r="H26" s="17">
        <f t="shared" si="12"/>
        <v>8.7</v>
      </c>
      <c r="I26" s="18">
        <f>VLOOKUP(H26,T$24:U$38,2,FALSE)</f>
        <v>13</v>
      </c>
      <c r="J26" s="67">
        <v>2.8</v>
      </c>
      <c r="K26" s="62">
        <v>1.85</v>
      </c>
      <c r="L26" s="63">
        <v>0</v>
      </c>
      <c r="M26" s="64">
        <f t="shared" si="13"/>
        <v>8.15</v>
      </c>
      <c r="N26" s="17">
        <f t="shared" si="14"/>
        <v>10.95</v>
      </c>
      <c r="O26" s="73">
        <f>VLOOKUP(N26,V$24:W$38,2,FALSE)</f>
        <v>2</v>
      </c>
      <c r="P26" s="19">
        <f t="shared" si="15"/>
        <v>19.65</v>
      </c>
      <c r="Q26" s="18">
        <f>VLOOKUP(P26,X$24:Y$38,2,FALSE)</f>
        <v>13</v>
      </c>
      <c r="S26" s="37">
        <v>3</v>
      </c>
      <c r="T26" s="37">
        <f t="shared" si="16"/>
        <v>11.100000000000001</v>
      </c>
      <c r="U26" s="37">
        <f t="shared" si="17"/>
        <v>3</v>
      </c>
      <c r="V26" s="37">
        <f t="shared" si="18"/>
        <v>10.649999999999999</v>
      </c>
      <c r="W26" s="37">
        <f t="shared" si="19"/>
        <v>3</v>
      </c>
      <c r="X26" s="37">
        <f t="shared" si="20"/>
        <v>21.55</v>
      </c>
      <c r="Y26" s="37">
        <f t="shared" si="21"/>
        <v>3</v>
      </c>
    </row>
    <row r="27" spans="1:25" ht="17.25">
      <c r="A27" s="40">
        <v>19</v>
      </c>
      <c r="B27" s="81" t="s">
        <v>163</v>
      </c>
      <c r="C27" s="82" t="s">
        <v>55</v>
      </c>
      <c r="D27" s="77">
        <v>2</v>
      </c>
      <c r="E27" s="62">
        <v>1.9</v>
      </c>
      <c r="F27" s="63">
        <v>0</v>
      </c>
      <c r="G27" s="64">
        <f t="shared" si="11"/>
        <v>8.1</v>
      </c>
      <c r="H27" s="17">
        <f t="shared" si="12"/>
        <v>10.1</v>
      </c>
      <c r="I27" s="18">
        <f>VLOOKUP(H27,T$24:U$38,2,FALSE)</f>
        <v>10</v>
      </c>
      <c r="J27" s="67">
        <v>2.8</v>
      </c>
      <c r="K27" s="62">
        <v>2.5</v>
      </c>
      <c r="L27" s="63">
        <v>0</v>
      </c>
      <c r="M27" s="64">
        <f t="shared" si="13"/>
        <v>7.5</v>
      </c>
      <c r="N27" s="17">
        <f t="shared" si="14"/>
        <v>10.3</v>
      </c>
      <c r="O27" s="73">
        <f>VLOOKUP(N27,V$24:W$38,2,FALSE)</f>
        <v>7</v>
      </c>
      <c r="P27" s="19">
        <f t="shared" si="15"/>
        <v>20.4</v>
      </c>
      <c r="Q27" s="18">
        <f>VLOOKUP(P27,X$24:Y$38,2,FALSE)</f>
        <v>9</v>
      </c>
      <c r="S27" s="37">
        <v>4</v>
      </c>
      <c r="T27" s="37">
        <f t="shared" si="16"/>
        <v>11.1</v>
      </c>
      <c r="U27" s="37">
        <f t="shared" si="17"/>
        <v>3</v>
      </c>
      <c r="V27" s="37">
        <f t="shared" si="18"/>
        <v>10.600000000000001</v>
      </c>
      <c r="W27" s="37">
        <f t="shared" si="19"/>
        <v>4</v>
      </c>
      <c r="X27" s="37">
        <f t="shared" si="20"/>
        <v>21.35</v>
      </c>
      <c r="Y27" s="37">
        <f t="shared" si="21"/>
        <v>4</v>
      </c>
    </row>
    <row r="28" spans="1:25" ht="17.25">
      <c r="A28" s="40">
        <v>20</v>
      </c>
      <c r="B28" s="81" t="s">
        <v>144</v>
      </c>
      <c r="C28" s="82" t="s">
        <v>55</v>
      </c>
      <c r="D28" s="77">
        <v>2.8</v>
      </c>
      <c r="E28" s="62">
        <v>1.45</v>
      </c>
      <c r="F28" s="63">
        <v>0</v>
      </c>
      <c r="G28" s="64">
        <f t="shared" si="11"/>
        <v>8.55</v>
      </c>
      <c r="H28" s="17">
        <f t="shared" si="12"/>
        <v>11.350000000000001</v>
      </c>
      <c r="I28" s="18">
        <f>VLOOKUP(H28,T$24:U$38,2,FALSE)</f>
        <v>2</v>
      </c>
      <c r="J28" s="67">
        <v>2.4</v>
      </c>
      <c r="K28" s="62">
        <v>2.4</v>
      </c>
      <c r="L28" s="63">
        <v>0</v>
      </c>
      <c r="M28" s="64">
        <f t="shared" si="13"/>
        <v>7.6</v>
      </c>
      <c r="N28" s="17">
        <f t="shared" si="14"/>
        <v>10</v>
      </c>
      <c r="O28" s="73">
        <f>VLOOKUP(N28,V$24:W$38,2,FALSE)</f>
        <v>10</v>
      </c>
      <c r="P28" s="19">
        <f t="shared" si="15"/>
        <v>21.35</v>
      </c>
      <c r="Q28" s="18">
        <f>VLOOKUP(P28,X$24:Y$38,2,FALSE)</f>
        <v>4</v>
      </c>
      <c r="S28" s="37">
        <v>5</v>
      </c>
      <c r="T28" s="37">
        <f t="shared" si="16"/>
        <v>11</v>
      </c>
      <c r="U28" s="37">
        <f t="shared" si="17"/>
        <v>4</v>
      </c>
      <c r="V28" s="37">
        <f t="shared" si="18"/>
        <v>10.55</v>
      </c>
      <c r="W28" s="37">
        <f t="shared" si="19"/>
        <v>5</v>
      </c>
      <c r="X28" s="37">
        <f t="shared" si="20"/>
        <v>21.334000000000003</v>
      </c>
      <c r="Y28" s="37">
        <f t="shared" si="21"/>
        <v>5</v>
      </c>
    </row>
    <row r="29" spans="1:25" ht="17.25">
      <c r="A29" s="40">
        <v>21</v>
      </c>
      <c r="B29" s="81" t="s">
        <v>164</v>
      </c>
      <c r="C29" s="82" t="s">
        <v>17</v>
      </c>
      <c r="D29" s="77">
        <v>2</v>
      </c>
      <c r="E29" s="62">
        <v>1.65</v>
      </c>
      <c r="F29" s="63">
        <v>0</v>
      </c>
      <c r="G29" s="64">
        <f t="shared" si="11"/>
        <v>8.35</v>
      </c>
      <c r="H29" s="17">
        <f t="shared" si="12"/>
        <v>10.35</v>
      </c>
      <c r="I29" s="18">
        <f>VLOOKUP(H29,T$24:U$38,2,FALSE)</f>
        <v>7</v>
      </c>
      <c r="J29" s="67">
        <v>2.9</v>
      </c>
      <c r="K29" s="62">
        <v>2.8</v>
      </c>
      <c r="L29" s="63">
        <v>0</v>
      </c>
      <c r="M29" s="64">
        <f t="shared" si="13"/>
        <v>7.2</v>
      </c>
      <c r="N29" s="17">
        <f t="shared" si="14"/>
        <v>10.1</v>
      </c>
      <c r="O29" s="73">
        <f>VLOOKUP(N29,V$24:W$38,2,FALSE)</f>
        <v>8</v>
      </c>
      <c r="P29" s="19">
        <f t="shared" si="15"/>
        <v>20.45</v>
      </c>
      <c r="Q29" s="18">
        <f>VLOOKUP(P29,X$24:Y$38,2,FALSE)</f>
        <v>8</v>
      </c>
      <c r="S29" s="37">
        <v>6</v>
      </c>
      <c r="T29" s="37">
        <f t="shared" si="16"/>
        <v>10.734</v>
      </c>
      <c r="U29" s="37">
        <f t="shared" si="17"/>
        <v>5</v>
      </c>
      <c r="V29" s="37">
        <f t="shared" si="18"/>
        <v>10.45</v>
      </c>
      <c r="W29" s="37">
        <f t="shared" si="19"/>
        <v>6</v>
      </c>
      <c r="X29" s="37">
        <f t="shared" si="20"/>
        <v>20.9</v>
      </c>
      <c r="Y29" s="37">
        <f t="shared" si="21"/>
        <v>6</v>
      </c>
    </row>
    <row r="30" spans="1:25" ht="17.25">
      <c r="A30" s="40">
        <v>22</v>
      </c>
      <c r="B30" s="81" t="s">
        <v>165</v>
      </c>
      <c r="C30" s="82" t="s">
        <v>17</v>
      </c>
      <c r="D30" s="77">
        <v>2</v>
      </c>
      <c r="E30" s="62">
        <v>1.45</v>
      </c>
      <c r="F30" s="63">
        <v>0</v>
      </c>
      <c r="G30" s="64">
        <f t="shared" si="11"/>
        <v>8.55</v>
      </c>
      <c r="H30" s="17">
        <f t="shared" si="12"/>
        <v>10.55</v>
      </c>
      <c r="I30" s="18">
        <f>VLOOKUP(H30,T$24:U$38,2,FALSE)</f>
        <v>6</v>
      </c>
      <c r="J30" s="67">
        <v>3</v>
      </c>
      <c r="K30" s="62">
        <v>3.05</v>
      </c>
      <c r="L30" s="63">
        <v>0</v>
      </c>
      <c r="M30" s="64">
        <f t="shared" si="13"/>
        <v>6.95</v>
      </c>
      <c r="N30" s="17">
        <f t="shared" si="14"/>
        <v>9.95</v>
      </c>
      <c r="O30" s="73">
        <f>VLOOKUP(N30,V$24:W$38,2,FALSE)</f>
        <v>11</v>
      </c>
      <c r="P30" s="19">
        <f t="shared" si="15"/>
        <v>20.5</v>
      </c>
      <c r="Q30" s="18">
        <f>VLOOKUP(P30,X$24:Y$38,2,FALSE)</f>
        <v>7</v>
      </c>
      <c r="S30" s="37">
        <v>7</v>
      </c>
      <c r="T30" s="37">
        <f t="shared" si="16"/>
        <v>10.55</v>
      </c>
      <c r="U30" s="37">
        <f t="shared" si="17"/>
        <v>6</v>
      </c>
      <c r="V30" s="37">
        <f t="shared" si="18"/>
        <v>10.3</v>
      </c>
      <c r="W30" s="37">
        <f t="shared" si="19"/>
        <v>7</v>
      </c>
      <c r="X30" s="37">
        <f t="shared" si="20"/>
        <v>20.5</v>
      </c>
      <c r="Y30" s="37">
        <f t="shared" si="21"/>
        <v>7</v>
      </c>
    </row>
    <row r="31" spans="1:25" ht="17.25">
      <c r="A31" s="40">
        <v>23</v>
      </c>
      <c r="B31" s="81" t="s">
        <v>250</v>
      </c>
      <c r="C31" s="82" t="s">
        <v>17</v>
      </c>
      <c r="D31" s="77">
        <v>2.8</v>
      </c>
      <c r="E31" s="62">
        <v>1.4</v>
      </c>
      <c r="F31" s="63">
        <v>0</v>
      </c>
      <c r="G31" s="64">
        <f t="shared" si="11"/>
        <v>8.6</v>
      </c>
      <c r="H31" s="17">
        <f t="shared" si="12"/>
        <v>11.399999999999999</v>
      </c>
      <c r="I31" s="18">
        <f>VLOOKUP(H31,T$24:U$38,2,FALSE)</f>
        <v>1</v>
      </c>
      <c r="J31" s="67">
        <v>1.6</v>
      </c>
      <c r="K31" s="62">
        <v>2.6</v>
      </c>
      <c r="L31" s="63">
        <v>1</v>
      </c>
      <c r="M31" s="64">
        <f t="shared" si="13"/>
        <v>7.4</v>
      </c>
      <c r="N31" s="17">
        <f t="shared" si="14"/>
        <v>8</v>
      </c>
      <c r="O31" s="73">
        <f>VLOOKUP(N31,V$24:W$38,2,FALSE)</f>
        <v>13</v>
      </c>
      <c r="P31" s="19">
        <f t="shared" si="15"/>
        <v>19.4</v>
      </c>
      <c r="Q31" s="18">
        <f>VLOOKUP(P31,X$24:Y$38,2,FALSE)</f>
        <v>14</v>
      </c>
      <c r="S31" s="37">
        <v>8</v>
      </c>
      <c r="T31" s="37">
        <f t="shared" si="16"/>
        <v>10.35</v>
      </c>
      <c r="U31" s="37">
        <f t="shared" si="17"/>
        <v>7</v>
      </c>
      <c r="V31" s="37">
        <f t="shared" si="18"/>
        <v>10.3</v>
      </c>
      <c r="W31" s="37">
        <f t="shared" si="19"/>
        <v>7</v>
      </c>
      <c r="X31" s="37">
        <f t="shared" si="20"/>
        <v>20.5</v>
      </c>
      <c r="Y31" s="37">
        <f t="shared" si="21"/>
        <v>7</v>
      </c>
    </row>
    <row r="32" spans="1:25" ht="17.25">
      <c r="A32" s="40">
        <v>24</v>
      </c>
      <c r="B32" s="81" t="s">
        <v>166</v>
      </c>
      <c r="C32" s="82" t="s">
        <v>11</v>
      </c>
      <c r="D32" s="77">
        <v>2</v>
      </c>
      <c r="E32" s="62">
        <v>1.266</v>
      </c>
      <c r="F32" s="63">
        <v>0</v>
      </c>
      <c r="G32" s="64">
        <f t="shared" si="11"/>
        <v>8.734</v>
      </c>
      <c r="H32" s="17">
        <f t="shared" si="12"/>
        <v>10.734</v>
      </c>
      <c r="I32" s="119">
        <f>VLOOKUP(H32,T$24:U$38,2,FALSE)</f>
        <v>5</v>
      </c>
      <c r="J32" s="67">
        <v>2.7</v>
      </c>
      <c r="K32" s="62">
        <v>2.1</v>
      </c>
      <c r="L32" s="63">
        <v>0</v>
      </c>
      <c r="M32" s="64">
        <f t="shared" si="13"/>
        <v>7.9</v>
      </c>
      <c r="N32" s="17">
        <f t="shared" si="14"/>
        <v>10.600000000000001</v>
      </c>
      <c r="O32" s="73">
        <f>VLOOKUP(N32,V$24:W$38,2,FALSE)</f>
        <v>4</v>
      </c>
      <c r="P32" s="19">
        <f t="shared" si="15"/>
        <v>21.334000000000003</v>
      </c>
      <c r="Q32" s="18">
        <f>VLOOKUP(P32,X$24:Y$38,2,FALSE)</f>
        <v>5</v>
      </c>
      <c r="S32" s="37">
        <v>9</v>
      </c>
      <c r="T32" s="37">
        <f t="shared" si="16"/>
        <v>10.25</v>
      </c>
      <c r="U32" s="37">
        <f t="shared" si="17"/>
        <v>8</v>
      </c>
      <c r="V32" s="37">
        <f t="shared" si="18"/>
        <v>10.1</v>
      </c>
      <c r="W32" s="37">
        <f t="shared" si="19"/>
        <v>8</v>
      </c>
      <c r="X32" s="37">
        <f t="shared" si="20"/>
        <v>20.45</v>
      </c>
      <c r="Y32" s="37">
        <f t="shared" si="21"/>
        <v>8</v>
      </c>
    </row>
    <row r="33" spans="1:25" ht="17.25">
      <c r="A33" s="40">
        <v>25</v>
      </c>
      <c r="B33" s="81" t="s">
        <v>167</v>
      </c>
      <c r="C33" s="82" t="s">
        <v>16</v>
      </c>
      <c r="D33" s="77">
        <v>0</v>
      </c>
      <c r="E33" s="62">
        <v>0</v>
      </c>
      <c r="F33" s="63">
        <v>0</v>
      </c>
      <c r="G33" s="64">
        <f t="shared" si="11"/>
        <v>10</v>
      </c>
      <c r="H33" s="17">
        <f t="shared" si="12"/>
        <v>10</v>
      </c>
      <c r="I33" s="18">
        <f>VLOOKUP(H33,T$24:U$38,2,FALSE)</f>
        <v>11</v>
      </c>
      <c r="J33" s="67">
        <v>2.7</v>
      </c>
      <c r="K33" s="62">
        <v>2.7</v>
      </c>
      <c r="L33" s="63">
        <v>0</v>
      </c>
      <c r="M33" s="64">
        <f t="shared" si="13"/>
        <v>7.3</v>
      </c>
      <c r="N33" s="17">
        <f t="shared" si="14"/>
        <v>10</v>
      </c>
      <c r="O33" s="73">
        <f>VLOOKUP(N33,V$24:W$38,2,FALSE)</f>
        <v>10</v>
      </c>
      <c r="P33" s="19">
        <f t="shared" si="15"/>
        <v>20</v>
      </c>
      <c r="Q33" s="18">
        <f>VLOOKUP(P33,X$24:Y$38,2,FALSE)</f>
        <v>10</v>
      </c>
      <c r="S33" s="37">
        <v>10</v>
      </c>
      <c r="T33" s="37">
        <f t="shared" si="16"/>
        <v>10.2</v>
      </c>
      <c r="U33" s="37">
        <f t="shared" si="17"/>
        <v>9</v>
      </c>
      <c r="V33" s="37">
        <f t="shared" si="18"/>
        <v>10.05</v>
      </c>
      <c r="W33" s="37">
        <f t="shared" si="19"/>
        <v>9</v>
      </c>
      <c r="X33" s="37">
        <f t="shared" si="20"/>
        <v>20.4</v>
      </c>
      <c r="Y33" s="37">
        <f t="shared" si="21"/>
        <v>9</v>
      </c>
    </row>
    <row r="34" spans="1:25" ht="17.25">
      <c r="A34" s="40">
        <v>26</v>
      </c>
      <c r="B34" s="81" t="s">
        <v>71</v>
      </c>
      <c r="C34" s="82" t="s">
        <v>16</v>
      </c>
      <c r="D34" s="77">
        <v>2</v>
      </c>
      <c r="E34" s="62">
        <v>2.1</v>
      </c>
      <c r="F34" s="63">
        <v>0</v>
      </c>
      <c r="G34" s="64">
        <f t="shared" si="11"/>
        <v>7.9</v>
      </c>
      <c r="H34" s="17">
        <f t="shared" si="12"/>
        <v>9.9</v>
      </c>
      <c r="I34" s="18">
        <f>VLOOKUP(H34,T$24:U$38,2,FALSE)</f>
        <v>12</v>
      </c>
      <c r="J34" s="67">
        <v>2.9</v>
      </c>
      <c r="K34" s="62">
        <v>2.85</v>
      </c>
      <c r="L34" s="63">
        <v>0</v>
      </c>
      <c r="M34" s="64">
        <f t="shared" si="13"/>
        <v>7.15</v>
      </c>
      <c r="N34" s="17">
        <f t="shared" si="14"/>
        <v>10.05</v>
      </c>
      <c r="O34" s="73">
        <f>VLOOKUP(N34,V$24:W$38,2,FALSE)</f>
        <v>9</v>
      </c>
      <c r="P34" s="19">
        <f t="shared" si="15"/>
        <v>19.950000000000003</v>
      </c>
      <c r="Q34" s="18">
        <f>VLOOKUP(P34,X$24:Y$38,2,FALSE)</f>
        <v>11</v>
      </c>
      <c r="S34" s="37">
        <v>11</v>
      </c>
      <c r="T34" s="37">
        <f t="shared" si="16"/>
        <v>10.1</v>
      </c>
      <c r="U34" s="37">
        <f t="shared" si="17"/>
        <v>10</v>
      </c>
      <c r="V34" s="37">
        <f t="shared" si="18"/>
        <v>10</v>
      </c>
      <c r="W34" s="37">
        <f t="shared" si="19"/>
        <v>10</v>
      </c>
      <c r="X34" s="37">
        <f t="shared" si="20"/>
        <v>20</v>
      </c>
      <c r="Y34" s="37">
        <f t="shared" si="21"/>
        <v>10</v>
      </c>
    </row>
    <row r="35" spans="1:25" ht="17.25">
      <c r="A35" s="40">
        <v>27</v>
      </c>
      <c r="B35" s="81" t="s">
        <v>140</v>
      </c>
      <c r="C35" s="82" t="s">
        <v>85</v>
      </c>
      <c r="D35" s="77">
        <v>2</v>
      </c>
      <c r="E35" s="62">
        <v>1.8</v>
      </c>
      <c r="F35" s="63">
        <v>0</v>
      </c>
      <c r="G35" s="64">
        <f t="shared" si="11"/>
        <v>8.2</v>
      </c>
      <c r="H35" s="17">
        <f t="shared" si="12"/>
        <v>10.2</v>
      </c>
      <c r="I35" s="18">
        <f>VLOOKUP(H35,T$24:U$38,2,FALSE)</f>
        <v>9</v>
      </c>
      <c r="J35" s="77">
        <v>2.7</v>
      </c>
      <c r="K35" s="62">
        <v>2.4</v>
      </c>
      <c r="L35" s="63">
        <v>0</v>
      </c>
      <c r="M35" s="64">
        <f t="shared" si="13"/>
        <v>7.6</v>
      </c>
      <c r="N35" s="17">
        <f t="shared" si="14"/>
        <v>10.3</v>
      </c>
      <c r="O35" s="73">
        <f>VLOOKUP(N35,V$24:W$38,2,FALSE)</f>
        <v>7</v>
      </c>
      <c r="P35" s="19">
        <f t="shared" si="15"/>
        <v>20.5</v>
      </c>
      <c r="Q35" s="18">
        <f>VLOOKUP(P35,X$24:Y$38,2,FALSE)</f>
        <v>7</v>
      </c>
      <c r="S35" s="37">
        <v>12</v>
      </c>
      <c r="T35" s="37">
        <f t="shared" si="16"/>
        <v>10</v>
      </c>
      <c r="U35" s="37">
        <f t="shared" si="17"/>
        <v>11</v>
      </c>
      <c r="V35" s="37">
        <f t="shared" si="18"/>
        <v>10</v>
      </c>
      <c r="W35" s="37">
        <f t="shared" si="19"/>
        <v>10</v>
      </c>
      <c r="X35" s="37">
        <f t="shared" si="20"/>
        <v>19.950000000000003</v>
      </c>
      <c r="Y35" s="37">
        <f t="shared" si="21"/>
        <v>11</v>
      </c>
    </row>
    <row r="36" spans="1:25" ht="17.25">
      <c r="A36" s="40">
        <v>28</v>
      </c>
      <c r="B36" s="81" t="s">
        <v>141</v>
      </c>
      <c r="C36" s="82" t="s">
        <v>104</v>
      </c>
      <c r="D36" s="77">
        <v>2</v>
      </c>
      <c r="E36" s="62">
        <v>2</v>
      </c>
      <c r="F36" s="63">
        <v>0</v>
      </c>
      <c r="G36" s="64">
        <f t="shared" si="11"/>
        <v>8</v>
      </c>
      <c r="H36" s="17">
        <f t="shared" si="12"/>
        <v>10</v>
      </c>
      <c r="I36" s="18">
        <f>VLOOKUP(H36,T$24:U$38,2,FALSE)</f>
        <v>11</v>
      </c>
      <c r="J36" s="77">
        <v>2.5</v>
      </c>
      <c r="K36" s="62">
        <v>2.6</v>
      </c>
      <c r="L36" s="63">
        <v>0</v>
      </c>
      <c r="M36" s="64">
        <f>10-K36</f>
        <v>7.4</v>
      </c>
      <c r="N36" s="17">
        <f>J36+M36-L36</f>
        <v>9.9</v>
      </c>
      <c r="O36" s="73">
        <f>VLOOKUP(N36,V$24:W$38,2,FALSE)</f>
        <v>12</v>
      </c>
      <c r="P36" s="19">
        <f>H36+N36</f>
        <v>19.9</v>
      </c>
      <c r="Q36" s="18">
        <f>VLOOKUP(P36,X$24:Y$38,2,FALSE)</f>
        <v>12</v>
      </c>
      <c r="S36" s="37">
        <v>13</v>
      </c>
      <c r="T36" s="37">
        <f t="shared" si="16"/>
        <v>10</v>
      </c>
      <c r="U36" s="37">
        <f t="shared" si="17"/>
        <v>11</v>
      </c>
      <c r="V36" s="37">
        <f t="shared" si="18"/>
        <v>9.95</v>
      </c>
      <c r="W36" s="37">
        <f t="shared" si="19"/>
        <v>11</v>
      </c>
      <c r="X36" s="37">
        <f t="shared" si="20"/>
        <v>19.9</v>
      </c>
      <c r="Y36" s="37">
        <f t="shared" si="21"/>
        <v>12</v>
      </c>
    </row>
    <row r="37" spans="1:25" ht="17.25">
      <c r="A37" s="40">
        <v>29</v>
      </c>
      <c r="B37" s="81" t="s">
        <v>74</v>
      </c>
      <c r="C37" s="82" t="s">
        <v>91</v>
      </c>
      <c r="D37" s="77">
        <v>2</v>
      </c>
      <c r="E37" s="62">
        <v>1</v>
      </c>
      <c r="F37" s="63">
        <v>0</v>
      </c>
      <c r="G37" s="64">
        <f>10-E37</f>
        <v>9</v>
      </c>
      <c r="H37" s="17">
        <f>D37+G37-F37</f>
        <v>11</v>
      </c>
      <c r="I37" s="18">
        <f>VLOOKUP(H37,T$24:U$38,2,FALSE)</f>
        <v>4</v>
      </c>
      <c r="J37" s="77">
        <v>2.9</v>
      </c>
      <c r="K37" s="62">
        <v>1.65</v>
      </c>
      <c r="L37" s="63">
        <v>0</v>
      </c>
      <c r="M37" s="64">
        <f>10-K37</f>
        <v>8.35</v>
      </c>
      <c r="N37" s="17">
        <f>J37+M37-L37</f>
        <v>11.25</v>
      </c>
      <c r="O37" s="73">
        <f>VLOOKUP(N37,V$24:W$38,2,FALSE)</f>
        <v>1</v>
      </c>
      <c r="P37" s="19">
        <f>H37+N37</f>
        <v>22.25</v>
      </c>
      <c r="Q37" s="18">
        <f>VLOOKUP(P37,X$24:Y$38,2,FALSE)</f>
        <v>1</v>
      </c>
      <c r="S37" s="37">
        <v>14</v>
      </c>
      <c r="T37" s="37">
        <f t="shared" si="16"/>
        <v>9.9</v>
      </c>
      <c r="U37" s="37">
        <f t="shared" si="17"/>
        <v>12</v>
      </c>
      <c r="V37" s="37">
        <f t="shared" si="18"/>
        <v>9.9</v>
      </c>
      <c r="W37" s="37">
        <f t="shared" si="19"/>
        <v>12</v>
      </c>
      <c r="X37" s="37">
        <f t="shared" si="20"/>
        <v>19.65</v>
      </c>
      <c r="Y37" s="37">
        <f t="shared" si="21"/>
        <v>13</v>
      </c>
    </row>
    <row r="38" spans="1:25" ht="18" thickBot="1">
      <c r="A38" s="42">
        <v>30</v>
      </c>
      <c r="B38" s="99" t="s">
        <v>76</v>
      </c>
      <c r="C38" s="83" t="s">
        <v>91</v>
      </c>
      <c r="D38" s="78">
        <v>2.8</v>
      </c>
      <c r="E38" s="69">
        <v>1.7</v>
      </c>
      <c r="F38" s="70">
        <v>0</v>
      </c>
      <c r="G38" s="71">
        <f>10-E38</f>
        <v>8.3</v>
      </c>
      <c r="H38" s="54">
        <f>D38+G38-F38</f>
        <v>11.100000000000001</v>
      </c>
      <c r="I38" s="55">
        <f>VLOOKUP(H38,T$24:U$38,2,FALSE)</f>
        <v>3</v>
      </c>
      <c r="J38" s="78">
        <v>2.8</v>
      </c>
      <c r="K38" s="69">
        <v>2.35</v>
      </c>
      <c r="L38" s="70">
        <v>0</v>
      </c>
      <c r="M38" s="71">
        <f>10-K38</f>
        <v>7.65</v>
      </c>
      <c r="N38" s="54">
        <f>J38+M38-L38</f>
        <v>10.45</v>
      </c>
      <c r="O38" s="74">
        <f>VLOOKUP(N38,V$24:W$38,2,FALSE)</f>
        <v>6</v>
      </c>
      <c r="P38" s="56">
        <f>H38+N38</f>
        <v>21.55</v>
      </c>
      <c r="Q38" s="55">
        <f>VLOOKUP(P38,X$24:Y$38,2,FALSE)</f>
        <v>3</v>
      </c>
      <c r="S38" s="37">
        <v>15</v>
      </c>
      <c r="T38" s="37">
        <f t="shared" si="16"/>
        <v>8.7</v>
      </c>
      <c r="U38" s="37">
        <f t="shared" si="17"/>
        <v>13</v>
      </c>
      <c r="V38" s="37">
        <f t="shared" si="18"/>
        <v>8</v>
      </c>
      <c r="W38" s="37">
        <f t="shared" si="19"/>
        <v>13</v>
      </c>
      <c r="X38" s="37">
        <f t="shared" si="20"/>
        <v>19.4</v>
      </c>
      <c r="Y38" s="37">
        <f t="shared" si="21"/>
        <v>14</v>
      </c>
    </row>
    <row r="39" spans="1:17" ht="38.25" thickBot="1">
      <c r="A39" s="102" t="s">
        <v>79</v>
      </c>
      <c r="B39" s="103"/>
      <c r="C39" s="104"/>
      <c r="D39" s="105"/>
      <c r="E39" s="105"/>
      <c r="F39" s="105"/>
      <c r="G39" s="106"/>
      <c r="H39" s="106"/>
      <c r="I39" s="107"/>
      <c r="J39" s="109"/>
      <c r="K39" s="109"/>
      <c r="L39" s="109"/>
      <c r="M39" s="106"/>
      <c r="N39" s="106"/>
      <c r="O39" s="106"/>
      <c r="P39" s="106"/>
      <c r="Q39" s="111"/>
    </row>
    <row r="40" spans="1:25" ht="18" thickBot="1">
      <c r="A40" s="87" t="s">
        <v>1</v>
      </c>
      <c r="B40" s="88" t="s">
        <v>2</v>
      </c>
      <c r="C40" s="89" t="s">
        <v>3</v>
      </c>
      <c r="D40" s="11" t="s">
        <v>4</v>
      </c>
      <c r="E40" s="11"/>
      <c r="F40" s="11"/>
      <c r="G40" s="11"/>
      <c r="H40" s="126"/>
      <c r="I40" s="127"/>
      <c r="J40" s="10" t="s">
        <v>5</v>
      </c>
      <c r="K40" s="11"/>
      <c r="L40" s="11"/>
      <c r="M40" s="11"/>
      <c r="N40" s="126"/>
      <c r="O40" s="127"/>
      <c r="P40" s="128" t="s">
        <v>6</v>
      </c>
      <c r="Q40" s="129"/>
      <c r="S40" s="43"/>
      <c r="T40" s="43" t="s">
        <v>4</v>
      </c>
      <c r="U40" s="43"/>
      <c r="V40" s="44" t="s">
        <v>5</v>
      </c>
      <c r="W40" s="44"/>
      <c r="X40" s="44" t="s">
        <v>6</v>
      </c>
      <c r="Y40" s="44"/>
    </row>
    <row r="41" spans="1:25" ht="17.25">
      <c r="A41" s="118"/>
      <c r="B41" s="81"/>
      <c r="C41" s="82"/>
      <c r="D41" s="13" t="s">
        <v>7</v>
      </c>
      <c r="E41" s="66" t="s">
        <v>13</v>
      </c>
      <c r="F41" s="66" t="s">
        <v>14</v>
      </c>
      <c r="G41" s="14" t="s">
        <v>8</v>
      </c>
      <c r="H41" s="15" t="s">
        <v>9</v>
      </c>
      <c r="I41" s="12" t="s">
        <v>10</v>
      </c>
      <c r="J41" s="13" t="s">
        <v>7</v>
      </c>
      <c r="K41" s="66" t="s">
        <v>13</v>
      </c>
      <c r="L41" s="66" t="s">
        <v>14</v>
      </c>
      <c r="M41" s="14" t="s">
        <v>8</v>
      </c>
      <c r="N41" s="15" t="s">
        <v>9</v>
      </c>
      <c r="O41" s="72" t="s">
        <v>10</v>
      </c>
      <c r="P41" s="16" t="s">
        <v>9</v>
      </c>
      <c r="Q41" s="12" t="s">
        <v>10</v>
      </c>
      <c r="S41" s="45"/>
      <c r="T41" s="45"/>
      <c r="U41" s="45"/>
      <c r="V41" s="45"/>
      <c r="W41" s="45"/>
      <c r="X41" s="45"/>
      <c r="Y41" s="45"/>
    </row>
    <row r="42" spans="1:25" ht="17.25">
      <c r="A42" s="40">
        <v>31</v>
      </c>
      <c r="B42" s="81" t="s">
        <v>139</v>
      </c>
      <c r="C42" s="82" t="s">
        <v>104</v>
      </c>
      <c r="D42" s="77">
        <v>1</v>
      </c>
      <c r="E42" s="62">
        <v>1.633</v>
      </c>
      <c r="F42" s="63">
        <v>0</v>
      </c>
      <c r="G42" s="64">
        <f>10-E42</f>
        <v>8.367</v>
      </c>
      <c r="H42" s="17">
        <f>D42+G42-F42</f>
        <v>9.367</v>
      </c>
      <c r="I42" s="18">
        <f>VLOOKUP(H42,T$42:U$59,2,FALSE)</f>
        <v>14</v>
      </c>
      <c r="J42" s="77">
        <v>2.6</v>
      </c>
      <c r="K42" s="62">
        <v>2.8</v>
      </c>
      <c r="L42" s="63">
        <v>0</v>
      </c>
      <c r="M42" s="64">
        <f>10-K42</f>
        <v>7.2</v>
      </c>
      <c r="N42" s="17">
        <f>J42+M42-L42</f>
        <v>9.8</v>
      </c>
      <c r="O42" s="73">
        <f>VLOOKUP(N42,V$42:W$59,2,FALSE)</f>
        <v>16</v>
      </c>
      <c r="P42" s="19">
        <f>H42+N42</f>
        <v>19.167</v>
      </c>
      <c r="Q42" s="18">
        <f>VLOOKUP(P42,X$42:Y$59,2,FALSE)</f>
        <v>16</v>
      </c>
      <c r="S42" s="37">
        <v>1</v>
      </c>
      <c r="T42" s="37">
        <f>LARGE(H$42:H$59,$S42)</f>
        <v>10.834</v>
      </c>
      <c r="U42" s="37">
        <f>IF(T42=T41,U41,U41+1)</f>
        <v>1</v>
      </c>
      <c r="V42" s="37">
        <f>LARGE(N$42:N$59,$S42)</f>
        <v>11.25</v>
      </c>
      <c r="W42" s="37">
        <f>IF(V42=V41,W41,W41+1)</f>
        <v>1</v>
      </c>
      <c r="X42" s="37">
        <f>LARGE(P$42:P$59,$S42)</f>
        <v>21.983999999999998</v>
      </c>
      <c r="Y42" s="37">
        <f>IF(X42=X41,Y41,Y41+1)</f>
        <v>1</v>
      </c>
    </row>
    <row r="43" spans="1:25" ht="17.25">
      <c r="A43" s="40">
        <v>32</v>
      </c>
      <c r="B43" s="81" t="s">
        <v>168</v>
      </c>
      <c r="C43" s="82" t="s">
        <v>88</v>
      </c>
      <c r="D43" s="77">
        <v>1</v>
      </c>
      <c r="E43" s="62">
        <v>1.433</v>
      </c>
      <c r="F43" s="63">
        <v>0</v>
      </c>
      <c r="G43" s="64">
        <f>10-E43</f>
        <v>8.567</v>
      </c>
      <c r="H43" s="17">
        <f>D43+G43-F43</f>
        <v>9.567</v>
      </c>
      <c r="I43" s="18">
        <f>VLOOKUP(H43,T$42:U$59,2,FALSE)</f>
        <v>12</v>
      </c>
      <c r="J43" s="77">
        <v>2.6</v>
      </c>
      <c r="K43" s="62">
        <v>2</v>
      </c>
      <c r="L43" s="63">
        <v>0</v>
      </c>
      <c r="M43" s="64">
        <f>10-K43</f>
        <v>8</v>
      </c>
      <c r="N43" s="17">
        <f>J43+M43-L43</f>
        <v>10.6</v>
      </c>
      <c r="O43" s="73">
        <f>VLOOKUP(N43,V$42:W$59,2,FALSE)</f>
        <v>11</v>
      </c>
      <c r="P43" s="19">
        <f>H43+N43</f>
        <v>20.167</v>
      </c>
      <c r="Q43" s="18">
        <f>VLOOKUP(P43,X$42:Y$59,2,FALSE)</f>
        <v>15</v>
      </c>
      <c r="S43" s="37">
        <v>2</v>
      </c>
      <c r="T43" s="37">
        <f aca="true" t="shared" si="22" ref="T43:T59">LARGE(H$42:H$59,$S43)</f>
        <v>10.767</v>
      </c>
      <c r="U43" s="37">
        <f aca="true" t="shared" si="23" ref="U43:U59">IF(T43=T42,U42,U42+1)</f>
        <v>2</v>
      </c>
      <c r="V43" s="37">
        <f aca="true" t="shared" si="24" ref="V43:V59">LARGE(N$42:N$59,$S43)</f>
        <v>11.149999999999999</v>
      </c>
      <c r="W43" s="37">
        <f aca="true" t="shared" si="25" ref="W43:W59">IF(V43=V42,W42,W42+1)</f>
        <v>2</v>
      </c>
      <c r="X43" s="37">
        <f aca="true" t="shared" si="26" ref="X43:X59">LARGE(P$42:P$59,$S43)</f>
        <v>21.567</v>
      </c>
      <c r="Y43" s="37">
        <f aca="true" t="shared" si="27" ref="Y43:Y59">IF(X43=X42,Y42,Y42+1)</f>
        <v>2</v>
      </c>
    </row>
    <row r="44" spans="1:25" ht="17.25">
      <c r="A44" s="40">
        <v>33</v>
      </c>
      <c r="B44" s="81" t="s">
        <v>169</v>
      </c>
      <c r="C44" s="82" t="s">
        <v>88</v>
      </c>
      <c r="D44" s="77">
        <v>1</v>
      </c>
      <c r="E44" s="62">
        <v>1.366</v>
      </c>
      <c r="F44" s="63">
        <v>0</v>
      </c>
      <c r="G44" s="64">
        <f>10-E44</f>
        <v>8.634</v>
      </c>
      <c r="H44" s="17">
        <f>D44+G44-F44</f>
        <v>9.634</v>
      </c>
      <c r="I44" s="18">
        <f>VLOOKUP(H44,T$42:U$59,2,FALSE)</f>
        <v>10</v>
      </c>
      <c r="J44" s="77">
        <v>2.6</v>
      </c>
      <c r="K44" s="62">
        <v>1.95</v>
      </c>
      <c r="L44" s="63">
        <v>0</v>
      </c>
      <c r="M44" s="64">
        <f>10-K44</f>
        <v>8.05</v>
      </c>
      <c r="N44" s="17">
        <f>J44+M44-L44</f>
        <v>10.65</v>
      </c>
      <c r="O44" s="73">
        <f>VLOOKUP(N44,V$42:W$59,2,FALSE)</f>
        <v>10</v>
      </c>
      <c r="P44" s="19">
        <f>H44+N44</f>
        <v>20.284</v>
      </c>
      <c r="Q44" s="18">
        <f>VLOOKUP(P44,X$42:Y$59,2,FALSE)</f>
        <v>13</v>
      </c>
      <c r="S44" s="37">
        <v>3</v>
      </c>
      <c r="T44" s="37">
        <f t="shared" si="22"/>
        <v>10.6</v>
      </c>
      <c r="U44" s="37">
        <f t="shared" si="23"/>
        <v>3</v>
      </c>
      <c r="V44" s="37">
        <f t="shared" si="24"/>
        <v>11.049999999999999</v>
      </c>
      <c r="W44" s="37">
        <f t="shared" si="25"/>
        <v>3</v>
      </c>
      <c r="X44" s="37">
        <f t="shared" si="26"/>
        <v>21.284</v>
      </c>
      <c r="Y44" s="37">
        <f t="shared" si="27"/>
        <v>3</v>
      </c>
    </row>
    <row r="45" spans="1:25" ht="17.25">
      <c r="A45" s="40">
        <v>34</v>
      </c>
      <c r="B45" s="81" t="s">
        <v>170</v>
      </c>
      <c r="C45" s="82" t="s">
        <v>16</v>
      </c>
      <c r="D45" s="77">
        <v>2</v>
      </c>
      <c r="E45" s="62">
        <v>1.933</v>
      </c>
      <c r="F45" s="63">
        <v>0</v>
      </c>
      <c r="G45" s="64">
        <f>10-E45</f>
        <v>8.067</v>
      </c>
      <c r="H45" s="17">
        <f>D45+G45-F45</f>
        <v>10.067</v>
      </c>
      <c r="I45" s="18">
        <f>VLOOKUP(H45,T$42:U$59,2,FALSE)</f>
        <v>8</v>
      </c>
      <c r="J45" s="77">
        <v>2.7</v>
      </c>
      <c r="K45" s="62">
        <v>1.75</v>
      </c>
      <c r="L45" s="63">
        <v>0</v>
      </c>
      <c r="M45" s="64">
        <f>10-K45</f>
        <v>8.25</v>
      </c>
      <c r="N45" s="17">
        <f>J45+M45-L45</f>
        <v>10.95</v>
      </c>
      <c r="O45" s="73">
        <f>VLOOKUP(N45,V$42:W$59,2,FALSE)</f>
        <v>4</v>
      </c>
      <c r="P45" s="19">
        <f>H45+N45</f>
        <v>21.017</v>
      </c>
      <c r="Q45" s="18">
        <f>VLOOKUP(P45,X$42:Y$59,2,FALSE)</f>
        <v>5</v>
      </c>
      <c r="S45" s="37">
        <v>4</v>
      </c>
      <c r="T45" s="37">
        <f t="shared" si="22"/>
        <v>10.4</v>
      </c>
      <c r="U45" s="37">
        <f t="shared" si="23"/>
        <v>4</v>
      </c>
      <c r="V45" s="37">
        <f t="shared" si="24"/>
        <v>10.95</v>
      </c>
      <c r="W45" s="37">
        <f t="shared" si="25"/>
        <v>4</v>
      </c>
      <c r="X45" s="37">
        <f t="shared" si="26"/>
        <v>21.15</v>
      </c>
      <c r="Y45" s="37">
        <f t="shared" si="27"/>
        <v>4</v>
      </c>
    </row>
    <row r="46" spans="1:25" ht="17.25">
      <c r="A46" s="40">
        <v>35</v>
      </c>
      <c r="B46" s="81" t="s">
        <v>171</v>
      </c>
      <c r="C46" s="82" t="s">
        <v>16</v>
      </c>
      <c r="D46" s="77">
        <v>2</v>
      </c>
      <c r="E46" s="62">
        <v>1.9</v>
      </c>
      <c r="F46" s="63">
        <v>0</v>
      </c>
      <c r="G46" s="64">
        <f aca="true" t="shared" si="28" ref="G46:G52">10-E46</f>
        <v>8.1</v>
      </c>
      <c r="H46" s="17">
        <f aca="true" t="shared" si="29" ref="H46:H52">D46+G46-F46</f>
        <v>10.1</v>
      </c>
      <c r="I46" s="18">
        <f>VLOOKUP(H46,T$42:U$59,2,FALSE)</f>
        <v>7</v>
      </c>
      <c r="J46" s="77">
        <v>2.5</v>
      </c>
      <c r="K46" s="62">
        <v>2.05</v>
      </c>
      <c r="L46" s="63">
        <v>0</v>
      </c>
      <c r="M46" s="64">
        <f aca="true" t="shared" si="30" ref="M46:M58">10-K46</f>
        <v>7.95</v>
      </c>
      <c r="N46" s="17">
        <f aca="true" t="shared" si="31" ref="N46:N52">J46+M46-L46</f>
        <v>10.45</v>
      </c>
      <c r="O46" s="73">
        <f>VLOOKUP(N46,V$42:W$59,2,FALSE)</f>
        <v>13</v>
      </c>
      <c r="P46" s="19">
        <f aca="true" t="shared" si="32" ref="P46:P52">H46+N46</f>
        <v>20.549999999999997</v>
      </c>
      <c r="Q46" s="18">
        <f>VLOOKUP(P46,X$42:Y$59,2,FALSE)</f>
        <v>9</v>
      </c>
      <c r="S46" s="37">
        <v>5</v>
      </c>
      <c r="T46" s="37">
        <f t="shared" si="22"/>
        <v>10.267</v>
      </c>
      <c r="U46" s="37">
        <f t="shared" si="23"/>
        <v>5</v>
      </c>
      <c r="V46" s="37">
        <f t="shared" si="24"/>
        <v>10.9</v>
      </c>
      <c r="W46" s="37">
        <f t="shared" si="25"/>
        <v>5</v>
      </c>
      <c r="X46" s="37">
        <f t="shared" si="26"/>
        <v>21.017</v>
      </c>
      <c r="Y46" s="37">
        <f t="shared" si="27"/>
        <v>5</v>
      </c>
    </row>
    <row r="47" spans="1:25" ht="17.25">
      <c r="A47" s="40">
        <v>36</v>
      </c>
      <c r="B47" s="81" t="s">
        <v>172</v>
      </c>
      <c r="C47" s="82" t="s">
        <v>16</v>
      </c>
      <c r="D47" s="77">
        <v>2</v>
      </c>
      <c r="E47" s="62">
        <v>1.4</v>
      </c>
      <c r="F47" s="63">
        <v>0</v>
      </c>
      <c r="G47" s="64">
        <f t="shared" si="28"/>
        <v>8.6</v>
      </c>
      <c r="H47" s="17">
        <f t="shared" si="29"/>
        <v>10.6</v>
      </c>
      <c r="I47" s="18">
        <f>VLOOKUP(H47,T$42:U$59,2,FALSE)</f>
        <v>3</v>
      </c>
      <c r="J47" s="77">
        <v>2.7</v>
      </c>
      <c r="K47" s="62">
        <v>2.35</v>
      </c>
      <c r="L47" s="63">
        <v>0</v>
      </c>
      <c r="M47" s="64">
        <f t="shared" si="30"/>
        <v>7.65</v>
      </c>
      <c r="N47" s="17">
        <f t="shared" si="31"/>
        <v>10.350000000000001</v>
      </c>
      <c r="O47" s="73">
        <f>VLOOKUP(N47,V$42:W$59,2,FALSE)</f>
        <v>14</v>
      </c>
      <c r="P47" s="19">
        <f t="shared" si="32"/>
        <v>20.950000000000003</v>
      </c>
      <c r="Q47" s="18">
        <f>VLOOKUP(P47,X$42:Y$59,2,FALSE)</f>
        <v>6</v>
      </c>
      <c r="S47" s="37">
        <v>6</v>
      </c>
      <c r="T47" s="37">
        <f t="shared" si="22"/>
        <v>10.234</v>
      </c>
      <c r="U47" s="37">
        <f t="shared" si="23"/>
        <v>6</v>
      </c>
      <c r="V47" s="37">
        <f t="shared" si="24"/>
        <v>10.799999999999999</v>
      </c>
      <c r="W47" s="37">
        <f t="shared" si="25"/>
        <v>6</v>
      </c>
      <c r="X47" s="37">
        <f t="shared" si="26"/>
        <v>20.950000000000003</v>
      </c>
      <c r="Y47" s="37">
        <f t="shared" si="27"/>
        <v>6</v>
      </c>
    </row>
    <row r="48" spans="1:25" ht="17.25">
      <c r="A48" s="40">
        <v>37</v>
      </c>
      <c r="B48" s="81" t="s">
        <v>173</v>
      </c>
      <c r="C48" s="82" t="s">
        <v>16</v>
      </c>
      <c r="D48" s="77">
        <v>1</v>
      </c>
      <c r="E48" s="62">
        <v>1.933</v>
      </c>
      <c r="F48" s="63">
        <v>0</v>
      </c>
      <c r="G48" s="64">
        <f t="shared" si="28"/>
        <v>8.067</v>
      </c>
      <c r="H48" s="17">
        <f t="shared" si="29"/>
        <v>9.067</v>
      </c>
      <c r="I48" s="18">
        <f>VLOOKUP(H48,T$42:U$59,2,FALSE)</f>
        <v>15</v>
      </c>
      <c r="J48" s="77">
        <v>2.7</v>
      </c>
      <c r="K48" s="62">
        <v>2.65</v>
      </c>
      <c r="L48" s="63">
        <v>0</v>
      </c>
      <c r="M48" s="64">
        <f t="shared" si="30"/>
        <v>7.35</v>
      </c>
      <c r="N48" s="17">
        <f t="shared" si="31"/>
        <v>10.05</v>
      </c>
      <c r="O48" s="73">
        <f>VLOOKUP(N48,V$42:W$59,2,FALSE)</f>
        <v>15</v>
      </c>
      <c r="P48" s="19">
        <f t="shared" si="32"/>
        <v>19.117</v>
      </c>
      <c r="Q48" s="18">
        <f>VLOOKUP(P48,X$42:Y$59,2,FALSE)</f>
        <v>17</v>
      </c>
      <c r="S48" s="37">
        <v>7</v>
      </c>
      <c r="T48" s="37">
        <f t="shared" si="22"/>
        <v>10.1</v>
      </c>
      <c r="U48" s="37">
        <f t="shared" si="23"/>
        <v>7</v>
      </c>
      <c r="V48" s="37">
        <f t="shared" si="24"/>
        <v>10.799999999999999</v>
      </c>
      <c r="W48" s="37">
        <f t="shared" si="25"/>
        <v>6</v>
      </c>
      <c r="X48" s="37">
        <f t="shared" si="26"/>
        <v>20.85</v>
      </c>
      <c r="Y48" s="37">
        <f t="shared" si="27"/>
        <v>7</v>
      </c>
    </row>
    <row r="49" spans="1:25" ht="17.25">
      <c r="A49" s="40">
        <v>38</v>
      </c>
      <c r="B49" s="81" t="s">
        <v>174</v>
      </c>
      <c r="C49" s="82" t="s">
        <v>55</v>
      </c>
      <c r="D49" s="77">
        <v>2</v>
      </c>
      <c r="E49" s="62">
        <v>1.6</v>
      </c>
      <c r="F49" s="63">
        <v>0</v>
      </c>
      <c r="G49" s="64">
        <f t="shared" si="28"/>
        <v>8.4</v>
      </c>
      <c r="H49" s="17">
        <f t="shared" si="29"/>
        <v>10.4</v>
      </c>
      <c r="I49" s="18">
        <f>VLOOKUP(H49,T$42:U$59,2,FALSE)</f>
        <v>4</v>
      </c>
      <c r="J49" s="77">
        <v>2.7</v>
      </c>
      <c r="K49" s="62">
        <v>1.95</v>
      </c>
      <c r="L49" s="63">
        <v>0</v>
      </c>
      <c r="M49" s="64">
        <f t="shared" si="30"/>
        <v>8.05</v>
      </c>
      <c r="N49" s="17">
        <f t="shared" si="31"/>
        <v>10.75</v>
      </c>
      <c r="O49" s="73">
        <f>VLOOKUP(N49,V$42:W$59,2,FALSE)</f>
        <v>7</v>
      </c>
      <c r="P49" s="19">
        <f t="shared" si="32"/>
        <v>21.15</v>
      </c>
      <c r="Q49" s="18">
        <f>VLOOKUP(P49,X$42:Y$59,2,FALSE)</f>
        <v>4</v>
      </c>
      <c r="S49" s="37">
        <v>8</v>
      </c>
      <c r="T49" s="37">
        <f t="shared" si="22"/>
        <v>10.067</v>
      </c>
      <c r="U49" s="37">
        <f t="shared" si="23"/>
        <v>8</v>
      </c>
      <c r="V49" s="37">
        <f t="shared" si="24"/>
        <v>10.75</v>
      </c>
      <c r="W49" s="37">
        <f t="shared" si="25"/>
        <v>7</v>
      </c>
      <c r="X49" s="37">
        <f t="shared" si="26"/>
        <v>20.817</v>
      </c>
      <c r="Y49" s="37">
        <f t="shared" si="27"/>
        <v>8</v>
      </c>
    </row>
    <row r="50" spans="1:25" ht="17.25">
      <c r="A50" s="40">
        <v>39</v>
      </c>
      <c r="B50" s="81" t="s">
        <v>138</v>
      </c>
      <c r="C50" s="82" t="s">
        <v>55</v>
      </c>
      <c r="D50" s="77">
        <v>1</v>
      </c>
      <c r="E50" s="62">
        <v>1.466</v>
      </c>
      <c r="F50" s="63">
        <v>0</v>
      </c>
      <c r="G50" s="64">
        <f t="shared" si="28"/>
        <v>8.534</v>
      </c>
      <c r="H50" s="17">
        <f t="shared" si="29"/>
        <v>9.534</v>
      </c>
      <c r="I50" s="18">
        <f>VLOOKUP(H50,T$42:U$59,2,FALSE)</f>
        <v>13</v>
      </c>
      <c r="J50" s="77">
        <v>2.6</v>
      </c>
      <c r="K50" s="62">
        <v>1.9</v>
      </c>
      <c r="L50" s="63">
        <v>0</v>
      </c>
      <c r="M50" s="64">
        <f t="shared" si="30"/>
        <v>8.1</v>
      </c>
      <c r="N50" s="17">
        <f t="shared" si="31"/>
        <v>10.7</v>
      </c>
      <c r="O50" s="73">
        <f>VLOOKUP(N50,V$42:W$59,2,FALSE)</f>
        <v>9</v>
      </c>
      <c r="P50" s="19">
        <f t="shared" si="32"/>
        <v>20.234</v>
      </c>
      <c r="Q50" s="18">
        <f>VLOOKUP(P50,X$42:Y$59,2,FALSE)</f>
        <v>14</v>
      </c>
      <c r="S50" s="37">
        <v>9</v>
      </c>
      <c r="T50" s="37">
        <f t="shared" si="22"/>
        <v>9.734</v>
      </c>
      <c r="U50" s="37">
        <f t="shared" si="23"/>
        <v>9</v>
      </c>
      <c r="V50" s="37">
        <f t="shared" si="24"/>
        <v>10.715</v>
      </c>
      <c r="W50" s="37">
        <f t="shared" si="25"/>
        <v>8</v>
      </c>
      <c r="X50" s="37">
        <f t="shared" si="26"/>
        <v>20.549999999999997</v>
      </c>
      <c r="Y50" s="37">
        <f t="shared" si="27"/>
        <v>9</v>
      </c>
    </row>
    <row r="51" spans="1:25" ht="17.25">
      <c r="A51" s="40">
        <v>40</v>
      </c>
      <c r="B51" s="81" t="s">
        <v>175</v>
      </c>
      <c r="C51" s="82" t="s">
        <v>55</v>
      </c>
      <c r="D51" s="77">
        <v>1</v>
      </c>
      <c r="E51" s="62">
        <v>1.4</v>
      </c>
      <c r="F51" s="63">
        <v>0</v>
      </c>
      <c r="G51" s="64">
        <f t="shared" si="28"/>
        <v>8.6</v>
      </c>
      <c r="H51" s="17">
        <f t="shared" si="29"/>
        <v>9.6</v>
      </c>
      <c r="I51" s="18">
        <f>VLOOKUP(H51,T$42:U$59,2,FALSE)</f>
        <v>11</v>
      </c>
      <c r="J51" s="77">
        <v>2.7</v>
      </c>
      <c r="K51" s="62">
        <v>1.45</v>
      </c>
      <c r="L51" s="63">
        <v>0</v>
      </c>
      <c r="M51" s="64">
        <f t="shared" si="30"/>
        <v>8.55</v>
      </c>
      <c r="N51" s="17">
        <f t="shared" si="31"/>
        <v>11.25</v>
      </c>
      <c r="O51" s="73">
        <f>VLOOKUP(N51,V$42:W$59,2,FALSE)</f>
        <v>1</v>
      </c>
      <c r="P51" s="19">
        <f t="shared" si="32"/>
        <v>20.85</v>
      </c>
      <c r="Q51" s="18">
        <f>VLOOKUP(P51,X$42:Y$59,2,FALSE)</f>
        <v>7</v>
      </c>
      <c r="S51" s="37">
        <v>10</v>
      </c>
      <c r="T51" s="37">
        <f t="shared" si="22"/>
        <v>9.734</v>
      </c>
      <c r="U51" s="37">
        <f t="shared" si="23"/>
        <v>9</v>
      </c>
      <c r="V51" s="37">
        <f t="shared" si="24"/>
        <v>10.7</v>
      </c>
      <c r="W51" s="37">
        <f t="shared" si="25"/>
        <v>9</v>
      </c>
      <c r="X51" s="37">
        <f t="shared" si="26"/>
        <v>20.534</v>
      </c>
      <c r="Y51" s="37">
        <f t="shared" si="27"/>
        <v>10</v>
      </c>
    </row>
    <row r="52" spans="1:25" ht="17.25">
      <c r="A52" s="40">
        <v>41</v>
      </c>
      <c r="B52" s="81" t="s">
        <v>137</v>
      </c>
      <c r="C52" s="82" t="s">
        <v>12</v>
      </c>
      <c r="D52" s="77">
        <v>2</v>
      </c>
      <c r="E52" s="62">
        <v>1.233</v>
      </c>
      <c r="F52" s="63">
        <v>0</v>
      </c>
      <c r="G52" s="64">
        <f t="shared" si="28"/>
        <v>8.767</v>
      </c>
      <c r="H52" s="17">
        <f t="shared" si="29"/>
        <v>10.767</v>
      </c>
      <c r="I52" s="18">
        <f>VLOOKUP(H52,T$42:U$59,2,FALSE)</f>
        <v>2</v>
      </c>
      <c r="J52" s="77">
        <v>2.6</v>
      </c>
      <c r="K52" s="62">
        <v>1.8</v>
      </c>
      <c r="L52" s="63">
        <v>0</v>
      </c>
      <c r="M52" s="64">
        <f t="shared" si="30"/>
        <v>8.2</v>
      </c>
      <c r="N52" s="17">
        <f t="shared" si="31"/>
        <v>10.799999999999999</v>
      </c>
      <c r="O52" s="73">
        <f>VLOOKUP(N52,V$42:W$59,2,FALSE)</f>
        <v>6</v>
      </c>
      <c r="P52" s="19">
        <f t="shared" si="32"/>
        <v>21.567</v>
      </c>
      <c r="Q52" s="18">
        <f>VLOOKUP(P52,X$42:Y$59,2,FALSE)</f>
        <v>2</v>
      </c>
      <c r="S52" s="37">
        <v>11</v>
      </c>
      <c r="T52" s="37">
        <f t="shared" si="22"/>
        <v>9.634</v>
      </c>
      <c r="U52" s="37">
        <f t="shared" si="23"/>
        <v>10</v>
      </c>
      <c r="V52" s="37">
        <f t="shared" si="24"/>
        <v>10.7</v>
      </c>
      <c r="W52" s="37">
        <f t="shared" si="25"/>
        <v>9</v>
      </c>
      <c r="X52" s="37">
        <f t="shared" si="26"/>
        <v>20.448999999999998</v>
      </c>
      <c r="Y52" s="37">
        <f t="shared" si="27"/>
        <v>11</v>
      </c>
    </row>
    <row r="53" spans="1:25" ht="17.25">
      <c r="A53" s="40">
        <v>42</v>
      </c>
      <c r="B53" s="81" t="s">
        <v>176</v>
      </c>
      <c r="C53" s="82" t="s">
        <v>91</v>
      </c>
      <c r="D53" s="77">
        <v>1</v>
      </c>
      <c r="E53" s="62">
        <v>1.266</v>
      </c>
      <c r="F53" s="63">
        <v>0</v>
      </c>
      <c r="G53" s="64">
        <f aca="true" t="shared" si="33" ref="G53:G58">10-E53</f>
        <v>8.734</v>
      </c>
      <c r="H53" s="17">
        <f aca="true" t="shared" si="34" ref="H53:H58">D53+G53-F53</f>
        <v>9.734</v>
      </c>
      <c r="I53" s="18">
        <f>VLOOKUP(H53,T$42:U$59,2,FALSE)</f>
        <v>9</v>
      </c>
      <c r="J53" s="77">
        <v>2.6</v>
      </c>
      <c r="K53" s="62">
        <v>1.885</v>
      </c>
      <c r="L53" s="63">
        <v>0</v>
      </c>
      <c r="M53" s="64">
        <f t="shared" si="30"/>
        <v>8.115</v>
      </c>
      <c r="N53" s="17">
        <f aca="true" t="shared" si="35" ref="N53:N58">J53+M53-L53</f>
        <v>10.715</v>
      </c>
      <c r="O53" s="73">
        <f>VLOOKUP(N53,V$42:W$59,2,FALSE)</f>
        <v>8</v>
      </c>
      <c r="P53" s="19">
        <f aca="true" t="shared" si="36" ref="P53:P58">H53+N53</f>
        <v>20.448999999999998</v>
      </c>
      <c r="Q53" s="18">
        <f>VLOOKUP(P53,X$42:Y$59,2,FALSE)</f>
        <v>11</v>
      </c>
      <c r="S53" s="37">
        <v>12</v>
      </c>
      <c r="T53" s="37">
        <f t="shared" si="22"/>
        <v>9.6</v>
      </c>
      <c r="U53" s="37">
        <f t="shared" si="23"/>
        <v>11</v>
      </c>
      <c r="V53" s="37">
        <f t="shared" si="24"/>
        <v>10.65</v>
      </c>
      <c r="W53" s="37">
        <f t="shared" si="25"/>
        <v>10</v>
      </c>
      <c r="X53" s="37">
        <f t="shared" si="26"/>
        <v>20.434</v>
      </c>
      <c r="Y53" s="37">
        <f t="shared" si="27"/>
        <v>12</v>
      </c>
    </row>
    <row r="54" spans="1:25" ht="17.25">
      <c r="A54" s="40">
        <v>44</v>
      </c>
      <c r="B54" s="81" t="s">
        <v>45</v>
      </c>
      <c r="C54" s="82" t="s">
        <v>18</v>
      </c>
      <c r="D54" s="77">
        <v>2</v>
      </c>
      <c r="E54" s="62">
        <v>1.166</v>
      </c>
      <c r="F54" s="63">
        <v>0</v>
      </c>
      <c r="G54" s="64">
        <f t="shared" si="33"/>
        <v>8.834</v>
      </c>
      <c r="H54" s="17">
        <f t="shared" si="34"/>
        <v>10.834</v>
      </c>
      <c r="I54" s="18">
        <f>VLOOKUP(H54,T$42:U$59,2,FALSE)</f>
        <v>1</v>
      </c>
      <c r="J54" s="77">
        <v>2.7</v>
      </c>
      <c r="K54" s="62">
        <v>1.55</v>
      </c>
      <c r="L54" s="63">
        <v>0</v>
      </c>
      <c r="M54" s="64">
        <f t="shared" si="30"/>
        <v>8.45</v>
      </c>
      <c r="N54" s="17">
        <f t="shared" si="35"/>
        <v>11.149999999999999</v>
      </c>
      <c r="O54" s="73">
        <f>VLOOKUP(N54,V$42:W$59,2,FALSE)</f>
        <v>2</v>
      </c>
      <c r="P54" s="19">
        <f t="shared" si="36"/>
        <v>21.983999999999998</v>
      </c>
      <c r="Q54" s="18">
        <f>VLOOKUP(P54,X$42:Y$59,2,FALSE)</f>
        <v>1</v>
      </c>
      <c r="S54" s="37">
        <v>13</v>
      </c>
      <c r="T54" s="37">
        <f t="shared" si="22"/>
        <v>9.567</v>
      </c>
      <c r="U54" s="37">
        <f t="shared" si="23"/>
        <v>12</v>
      </c>
      <c r="V54" s="37">
        <f t="shared" si="24"/>
        <v>10.6</v>
      </c>
      <c r="W54" s="37">
        <f t="shared" si="25"/>
        <v>11</v>
      </c>
      <c r="X54" s="37">
        <f t="shared" si="26"/>
        <v>20.284</v>
      </c>
      <c r="Y54" s="37">
        <f t="shared" si="27"/>
        <v>13</v>
      </c>
    </row>
    <row r="55" spans="1:25" ht="17.25">
      <c r="A55" s="40">
        <v>45</v>
      </c>
      <c r="B55" s="81" t="s">
        <v>49</v>
      </c>
      <c r="C55" s="82" t="s">
        <v>41</v>
      </c>
      <c r="D55" s="77">
        <v>2</v>
      </c>
      <c r="E55" s="62">
        <v>1.733</v>
      </c>
      <c r="F55" s="63">
        <v>0</v>
      </c>
      <c r="G55" s="64">
        <f t="shared" si="33"/>
        <v>8.267</v>
      </c>
      <c r="H55" s="17">
        <f t="shared" si="34"/>
        <v>10.267</v>
      </c>
      <c r="I55" s="18">
        <f>VLOOKUP(H55,T$42:U$59,2,FALSE)</f>
        <v>5</v>
      </c>
      <c r="J55" s="77">
        <v>2.6</v>
      </c>
      <c r="K55" s="62">
        <v>2.05</v>
      </c>
      <c r="L55" s="63">
        <v>0</v>
      </c>
      <c r="M55" s="64">
        <f t="shared" si="30"/>
        <v>7.95</v>
      </c>
      <c r="N55" s="17">
        <f t="shared" si="35"/>
        <v>10.55</v>
      </c>
      <c r="O55" s="73">
        <f>VLOOKUP(N55,V$42:W$59,2,FALSE)</f>
        <v>12</v>
      </c>
      <c r="P55" s="19">
        <f t="shared" si="36"/>
        <v>20.817</v>
      </c>
      <c r="Q55" s="18">
        <f>VLOOKUP(P55,X$42:Y$59,2,FALSE)</f>
        <v>8</v>
      </c>
      <c r="S55" s="37">
        <v>14</v>
      </c>
      <c r="T55" s="37">
        <f t="shared" si="22"/>
        <v>9.534</v>
      </c>
      <c r="U55" s="37">
        <f t="shared" si="23"/>
        <v>13</v>
      </c>
      <c r="V55" s="37">
        <f t="shared" si="24"/>
        <v>10.55</v>
      </c>
      <c r="W55" s="37">
        <f t="shared" si="25"/>
        <v>12</v>
      </c>
      <c r="X55" s="37">
        <f t="shared" si="26"/>
        <v>20.234</v>
      </c>
      <c r="Y55" s="37">
        <f t="shared" si="27"/>
        <v>14</v>
      </c>
    </row>
    <row r="56" spans="1:25" ht="17.25">
      <c r="A56" s="40">
        <v>46</v>
      </c>
      <c r="B56" s="81" t="s">
        <v>136</v>
      </c>
      <c r="C56" s="82" t="s">
        <v>41</v>
      </c>
      <c r="D56" s="77">
        <v>2</v>
      </c>
      <c r="E56" s="62">
        <v>1.766</v>
      </c>
      <c r="F56" s="63">
        <v>0</v>
      </c>
      <c r="G56" s="64">
        <f t="shared" si="33"/>
        <v>8.234</v>
      </c>
      <c r="H56" s="17">
        <f t="shared" si="34"/>
        <v>10.234</v>
      </c>
      <c r="I56" s="18">
        <f>VLOOKUP(H56,T$42:U$59,2,FALSE)</f>
        <v>6</v>
      </c>
      <c r="J56" s="77">
        <v>2.6</v>
      </c>
      <c r="K56" s="62">
        <v>1.55</v>
      </c>
      <c r="L56" s="63">
        <v>0</v>
      </c>
      <c r="M56" s="64">
        <f t="shared" si="30"/>
        <v>8.45</v>
      </c>
      <c r="N56" s="17">
        <f t="shared" si="35"/>
        <v>11.049999999999999</v>
      </c>
      <c r="O56" s="73">
        <f>VLOOKUP(N56,V$42:W$59,2,FALSE)</f>
        <v>3</v>
      </c>
      <c r="P56" s="19">
        <f t="shared" si="36"/>
        <v>21.284</v>
      </c>
      <c r="Q56" s="18">
        <f>VLOOKUP(P56,X$42:Y$59,2,FALSE)</f>
        <v>3</v>
      </c>
      <c r="S56" s="37">
        <v>15</v>
      </c>
      <c r="T56" s="37">
        <f t="shared" si="22"/>
        <v>9.534</v>
      </c>
      <c r="U56" s="37">
        <f t="shared" si="23"/>
        <v>13</v>
      </c>
      <c r="V56" s="37">
        <f t="shared" si="24"/>
        <v>10.45</v>
      </c>
      <c r="W56" s="37">
        <f t="shared" si="25"/>
        <v>13</v>
      </c>
      <c r="X56" s="37">
        <f t="shared" si="26"/>
        <v>20.234</v>
      </c>
      <c r="Y56" s="37">
        <f t="shared" si="27"/>
        <v>14</v>
      </c>
    </row>
    <row r="57" spans="1:25" ht="17.25">
      <c r="A57" s="40">
        <v>47</v>
      </c>
      <c r="B57" s="81" t="s">
        <v>50</v>
      </c>
      <c r="C57" s="82" t="s">
        <v>41</v>
      </c>
      <c r="D57" s="77">
        <v>2</v>
      </c>
      <c r="E57" s="62">
        <v>2.266</v>
      </c>
      <c r="F57" s="63">
        <v>0</v>
      </c>
      <c r="G57" s="64">
        <f t="shared" si="33"/>
        <v>7.734</v>
      </c>
      <c r="H57" s="17">
        <f t="shared" si="34"/>
        <v>9.734</v>
      </c>
      <c r="I57" s="18">
        <f>VLOOKUP(H57,T$42:U$59,2,FALSE)</f>
        <v>9</v>
      </c>
      <c r="J57" s="77">
        <v>2.6</v>
      </c>
      <c r="K57" s="62">
        <v>1.8</v>
      </c>
      <c r="L57" s="63">
        <v>0</v>
      </c>
      <c r="M57" s="64">
        <f t="shared" si="30"/>
        <v>8.2</v>
      </c>
      <c r="N57" s="17">
        <f t="shared" si="35"/>
        <v>10.799999999999999</v>
      </c>
      <c r="O57" s="73">
        <f>VLOOKUP(N57,V$42:W$59,2,FALSE)</f>
        <v>6</v>
      </c>
      <c r="P57" s="19">
        <f t="shared" si="36"/>
        <v>20.534</v>
      </c>
      <c r="Q57" s="18">
        <f>VLOOKUP(P57,X$42:Y$59,2,FALSE)</f>
        <v>10</v>
      </c>
      <c r="S57" s="37">
        <v>16</v>
      </c>
      <c r="T57" s="37">
        <f t="shared" si="22"/>
        <v>9.534</v>
      </c>
      <c r="U57" s="37">
        <f t="shared" si="23"/>
        <v>13</v>
      </c>
      <c r="V57" s="37">
        <f t="shared" si="24"/>
        <v>10.350000000000001</v>
      </c>
      <c r="W57" s="37">
        <f t="shared" si="25"/>
        <v>14</v>
      </c>
      <c r="X57" s="37">
        <f t="shared" si="26"/>
        <v>20.167</v>
      </c>
      <c r="Y57" s="37">
        <f t="shared" si="27"/>
        <v>15</v>
      </c>
    </row>
    <row r="58" spans="1:25" ht="17.25">
      <c r="A58" s="40">
        <v>48</v>
      </c>
      <c r="B58" s="81" t="s">
        <v>177</v>
      </c>
      <c r="C58" s="82" t="s">
        <v>11</v>
      </c>
      <c r="D58" s="77">
        <v>1</v>
      </c>
      <c r="E58" s="62">
        <v>1.466</v>
      </c>
      <c r="F58" s="63">
        <v>0</v>
      </c>
      <c r="G58" s="64">
        <f t="shared" si="33"/>
        <v>8.534</v>
      </c>
      <c r="H58" s="17">
        <f t="shared" si="34"/>
        <v>9.534</v>
      </c>
      <c r="I58" s="18">
        <f>VLOOKUP(H58,T$42:U$59,2,FALSE)</f>
        <v>13</v>
      </c>
      <c r="J58" s="77">
        <v>2.5</v>
      </c>
      <c r="K58" s="62">
        <v>1.8</v>
      </c>
      <c r="L58" s="63">
        <v>0</v>
      </c>
      <c r="M58" s="64">
        <f t="shared" si="30"/>
        <v>8.2</v>
      </c>
      <c r="N58" s="17">
        <f t="shared" si="35"/>
        <v>10.7</v>
      </c>
      <c r="O58" s="73">
        <f>VLOOKUP(N58,V$42:W$59,2,FALSE)</f>
        <v>9</v>
      </c>
      <c r="P58" s="19">
        <f t="shared" si="36"/>
        <v>20.234</v>
      </c>
      <c r="Q58" s="18">
        <f>VLOOKUP(P58,X$42:Y$59,2,FALSE)</f>
        <v>14</v>
      </c>
      <c r="S58" s="37">
        <v>17</v>
      </c>
      <c r="T58" s="37">
        <f t="shared" si="22"/>
        <v>9.367</v>
      </c>
      <c r="U58" s="37">
        <f t="shared" si="23"/>
        <v>14</v>
      </c>
      <c r="V58" s="37">
        <f t="shared" si="24"/>
        <v>10.05</v>
      </c>
      <c r="W58" s="37">
        <f t="shared" si="25"/>
        <v>15</v>
      </c>
      <c r="X58" s="37">
        <f t="shared" si="26"/>
        <v>19.167</v>
      </c>
      <c r="Y58" s="37">
        <f t="shared" si="27"/>
        <v>16</v>
      </c>
    </row>
    <row r="59" spans="1:25" ht="18" thickBot="1">
      <c r="A59" s="42">
        <v>49</v>
      </c>
      <c r="B59" s="99" t="s">
        <v>47</v>
      </c>
      <c r="C59" s="83" t="s">
        <v>11</v>
      </c>
      <c r="D59" s="77">
        <v>1</v>
      </c>
      <c r="E59" s="62">
        <v>1.466</v>
      </c>
      <c r="F59" s="63">
        <v>0</v>
      </c>
      <c r="G59" s="64">
        <f>10-E59</f>
        <v>8.534</v>
      </c>
      <c r="H59" s="17">
        <f>D59+G59-F59</f>
        <v>9.534</v>
      </c>
      <c r="I59" s="18">
        <f>VLOOKUP(H59,T$42:U$59,2,FALSE)</f>
        <v>13</v>
      </c>
      <c r="J59" s="77">
        <v>2.6</v>
      </c>
      <c r="K59" s="62">
        <v>1.7</v>
      </c>
      <c r="L59" s="63">
        <v>0</v>
      </c>
      <c r="M59" s="64">
        <f>10-K59</f>
        <v>8.3</v>
      </c>
      <c r="N59" s="17">
        <f>J59+M59-L59</f>
        <v>10.9</v>
      </c>
      <c r="O59" s="73">
        <f>VLOOKUP(N59,V$42:W$59,2,FALSE)</f>
        <v>5</v>
      </c>
      <c r="P59" s="19">
        <f>H59+N59</f>
        <v>20.434</v>
      </c>
      <c r="Q59" s="18">
        <f>VLOOKUP(P59,X$42:Y$59,2,FALSE)</f>
        <v>12</v>
      </c>
      <c r="S59" s="37">
        <v>18</v>
      </c>
      <c r="T59" s="37">
        <f t="shared" si="22"/>
        <v>9.067</v>
      </c>
      <c r="U59" s="37">
        <f t="shared" si="23"/>
        <v>15</v>
      </c>
      <c r="V59" s="37">
        <f t="shared" si="24"/>
        <v>9.8</v>
      </c>
      <c r="W59" s="37">
        <f t="shared" si="25"/>
        <v>16</v>
      </c>
      <c r="X59" s="37">
        <f t="shared" si="26"/>
        <v>19.117</v>
      </c>
      <c r="Y59" s="37">
        <f t="shared" si="27"/>
        <v>17</v>
      </c>
    </row>
    <row r="60" spans="1:17" ht="38.25" thickBot="1">
      <c r="A60" s="102" t="s">
        <v>90</v>
      </c>
      <c r="B60" s="103"/>
      <c r="C60" s="104"/>
      <c r="D60" s="4"/>
      <c r="E60" s="4"/>
      <c r="F60" s="4"/>
      <c r="G60" s="3"/>
      <c r="H60" s="3"/>
      <c r="I60" s="2"/>
      <c r="J60" s="5"/>
      <c r="K60" s="5"/>
      <c r="L60" s="5"/>
      <c r="M60" s="3"/>
      <c r="N60" s="3"/>
      <c r="O60" s="3"/>
      <c r="P60" s="3"/>
      <c r="Q60" s="6"/>
    </row>
    <row r="61" spans="1:25" ht="18" thickBot="1">
      <c r="A61" s="87" t="s">
        <v>1</v>
      </c>
      <c r="B61" s="88" t="s">
        <v>2</v>
      </c>
      <c r="C61" s="89" t="s">
        <v>3</v>
      </c>
      <c r="D61" s="11" t="s">
        <v>4</v>
      </c>
      <c r="E61" s="11"/>
      <c r="F61" s="11"/>
      <c r="G61" s="11"/>
      <c r="H61" s="126"/>
      <c r="I61" s="127"/>
      <c r="J61" s="10" t="s">
        <v>5</v>
      </c>
      <c r="K61" s="11"/>
      <c r="L61" s="11"/>
      <c r="M61" s="11"/>
      <c r="N61" s="126"/>
      <c r="O61" s="127"/>
      <c r="P61" s="128" t="s">
        <v>6</v>
      </c>
      <c r="Q61" s="129"/>
      <c r="S61" s="43"/>
      <c r="T61" s="43" t="s">
        <v>4</v>
      </c>
      <c r="U61" s="43"/>
      <c r="V61" s="44" t="s">
        <v>5</v>
      </c>
      <c r="W61" s="44"/>
      <c r="X61" s="44" t="s">
        <v>6</v>
      </c>
      <c r="Y61" s="44"/>
    </row>
    <row r="62" spans="1:25" ht="17.25">
      <c r="A62" s="118"/>
      <c r="B62" s="81"/>
      <c r="C62" s="121"/>
      <c r="D62" s="65" t="s">
        <v>7</v>
      </c>
      <c r="E62" s="66" t="s">
        <v>13</v>
      </c>
      <c r="F62" s="66" t="s">
        <v>14</v>
      </c>
      <c r="G62" s="14" t="s">
        <v>8</v>
      </c>
      <c r="H62" s="15" t="s">
        <v>9</v>
      </c>
      <c r="I62" s="72" t="s">
        <v>10</v>
      </c>
      <c r="J62" s="65" t="s">
        <v>7</v>
      </c>
      <c r="K62" s="66" t="s">
        <v>13</v>
      </c>
      <c r="L62" s="66" t="s">
        <v>14</v>
      </c>
      <c r="M62" s="14" t="s">
        <v>8</v>
      </c>
      <c r="N62" s="15" t="s">
        <v>9</v>
      </c>
      <c r="O62" s="12" t="s">
        <v>10</v>
      </c>
      <c r="P62" s="132" t="s">
        <v>9</v>
      </c>
      <c r="Q62" s="12" t="s">
        <v>10</v>
      </c>
      <c r="S62" s="45"/>
      <c r="T62" s="45"/>
      <c r="U62" s="45"/>
      <c r="V62" s="45"/>
      <c r="W62" s="45"/>
      <c r="X62" s="45"/>
      <c r="Y62" s="45"/>
    </row>
    <row r="63" spans="1:25" ht="17.25">
      <c r="A63" s="40">
        <v>50</v>
      </c>
      <c r="B63" s="81" t="s">
        <v>129</v>
      </c>
      <c r="C63" s="121" t="s">
        <v>88</v>
      </c>
      <c r="D63" s="67">
        <v>2</v>
      </c>
      <c r="E63" s="62">
        <v>1.45</v>
      </c>
      <c r="F63" s="63">
        <v>0</v>
      </c>
      <c r="G63" s="64">
        <f>10-E63</f>
        <v>8.55</v>
      </c>
      <c r="H63" s="17">
        <f>D63+G63-F63</f>
        <v>10.55</v>
      </c>
      <c r="I63" s="73">
        <f>VLOOKUP(H63,T$63:U$78,2,FALSE)</f>
        <v>8</v>
      </c>
      <c r="J63" s="67">
        <v>2.7</v>
      </c>
      <c r="K63" s="62">
        <v>2.05</v>
      </c>
      <c r="L63" s="63">
        <v>0</v>
      </c>
      <c r="M63" s="64">
        <f>10-K63</f>
        <v>7.95</v>
      </c>
      <c r="N63" s="17">
        <f>J63+M63-L63</f>
        <v>10.65</v>
      </c>
      <c r="O63" s="18">
        <f>VLOOKUP(N63,V$63:W$78,2,FALSE)</f>
        <v>6</v>
      </c>
      <c r="P63" s="123">
        <f>H63+N63</f>
        <v>21.200000000000003</v>
      </c>
      <c r="Q63" s="18">
        <f>VLOOKUP(P63,X$63:Y$78,2,FALSE)</f>
        <v>9</v>
      </c>
      <c r="S63" s="37">
        <v>1</v>
      </c>
      <c r="T63" s="37">
        <f>LARGE(H$63:H$78,$S63)</f>
        <v>11.45</v>
      </c>
      <c r="U63" s="37">
        <f>IF(T63=T62,U62,U62+1)</f>
        <v>1</v>
      </c>
      <c r="V63" s="37">
        <f>LARGE(N$63:N$78,$S63)</f>
        <v>11.55</v>
      </c>
      <c r="W63" s="37">
        <f>IF(V63=V62,W62,W62+1)</f>
        <v>1</v>
      </c>
      <c r="X63" s="37">
        <f>LARGE(P$63:P$78,$S63)</f>
        <v>22.25</v>
      </c>
      <c r="Y63" s="37">
        <f>IF(X63=X62,Y62,Y62+1)</f>
        <v>1</v>
      </c>
    </row>
    <row r="64" spans="1:25" ht="17.25">
      <c r="A64" s="40">
        <v>52</v>
      </c>
      <c r="B64" s="81" t="s">
        <v>62</v>
      </c>
      <c r="C64" s="121" t="s">
        <v>16</v>
      </c>
      <c r="D64" s="67">
        <v>2</v>
      </c>
      <c r="E64" s="62">
        <v>1.25</v>
      </c>
      <c r="F64" s="63">
        <v>0</v>
      </c>
      <c r="G64" s="64">
        <f>10-E64</f>
        <v>8.75</v>
      </c>
      <c r="H64" s="17">
        <f>D64+G64-F64</f>
        <v>10.75</v>
      </c>
      <c r="I64" s="73">
        <f>VLOOKUP(H64,T$63:U$78,2,FALSE)</f>
        <v>6</v>
      </c>
      <c r="J64" s="67">
        <v>2.9</v>
      </c>
      <c r="K64" s="62">
        <v>1.85</v>
      </c>
      <c r="L64" s="63">
        <v>0</v>
      </c>
      <c r="M64" s="64">
        <f>10-K64</f>
        <v>8.15</v>
      </c>
      <c r="N64" s="17">
        <f>J64+M64-L64</f>
        <v>11.05</v>
      </c>
      <c r="O64" s="18">
        <f>VLOOKUP(N64,V$63:W$78,2,FALSE)</f>
        <v>2</v>
      </c>
      <c r="P64" s="123">
        <f>H64+N64</f>
        <v>21.8</v>
      </c>
      <c r="Q64" s="18">
        <f>VLOOKUP(P64,X$63:Y$78,2,FALSE)</f>
        <v>4</v>
      </c>
      <c r="S64" s="37">
        <v>2</v>
      </c>
      <c r="T64" s="37">
        <f aca="true" t="shared" si="37" ref="T64:T78">LARGE(H$63:H$78,$S64)</f>
        <v>11.25</v>
      </c>
      <c r="U64" s="37">
        <f aca="true" t="shared" si="38" ref="U64:U78">IF(T64=T63,U63,U63+1)</f>
        <v>2</v>
      </c>
      <c r="V64" s="37">
        <f aca="true" t="shared" si="39" ref="V64:V78">LARGE(N$63:N$78,$S64)</f>
        <v>11.05</v>
      </c>
      <c r="W64" s="37">
        <f aca="true" t="shared" si="40" ref="W64:W78">IF(V64=V63,W63,W63+1)</f>
        <v>2</v>
      </c>
      <c r="X64" s="37">
        <f aca="true" t="shared" si="41" ref="X64:X78">LARGE(P$63:P$78,$S64)</f>
        <v>21.95</v>
      </c>
      <c r="Y64" s="37">
        <f aca="true" t="shared" si="42" ref="Y64:Y78">IF(X64=X63,Y63,Y63+1)</f>
        <v>2</v>
      </c>
    </row>
    <row r="65" spans="1:25" ht="17.25">
      <c r="A65" s="40">
        <v>53</v>
      </c>
      <c r="B65" s="81" t="s">
        <v>130</v>
      </c>
      <c r="C65" s="121" t="s">
        <v>16</v>
      </c>
      <c r="D65" s="67">
        <v>2</v>
      </c>
      <c r="E65" s="62">
        <v>1.25</v>
      </c>
      <c r="F65" s="63">
        <v>0</v>
      </c>
      <c r="G65" s="64">
        <f>10-E65</f>
        <v>8.75</v>
      </c>
      <c r="H65" s="17">
        <f>D65+G65-F65</f>
        <v>10.75</v>
      </c>
      <c r="I65" s="73">
        <f>VLOOKUP(H65,T$63:U$78,2,FALSE)</f>
        <v>6</v>
      </c>
      <c r="J65" s="67">
        <v>2.9</v>
      </c>
      <c r="K65" s="62">
        <v>2.8</v>
      </c>
      <c r="L65" s="63">
        <v>0</v>
      </c>
      <c r="M65" s="64">
        <f>10-K65</f>
        <v>7.2</v>
      </c>
      <c r="N65" s="17">
        <f>J65+M65-L65</f>
        <v>10.1</v>
      </c>
      <c r="O65" s="18">
        <f>VLOOKUP(N65,V$63:W$78,2,FALSE)</f>
        <v>12</v>
      </c>
      <c r="P65" s="123">
        <f>H65+N65</f>
        <v>20.85</v>
      </c>
      <c r="Q65" s="18">
        <f>VLOOKUP(P65,X$63:Y$78,2,FALSE)</f>
        <v>11</v>
      </c>
      <c r="S65" s="37">
        <v>3</v>
      </c>
      <c r="T65" s="37">
        <f t="shared" si="37"/>
        <v>11.25</v>
      </c>
      <c r="U65" s="37">
        <f t="shared" si="38"/>
        <v>2</v>
      </c>
      <c r="V65" s="37">
        <f t="shared" si="39"/>
        <v>10.95</v>
      </c>
      <c r="W65" s="37">
        <f t="shared" si="40"/>
        <v>3</v>
      </c>
      <c r="X65" s="37">
        <f t="shared" si="41"/>
        <v>21.85</v>
      </c>
      <c r="Y65" s="37">
        <f t="shared" si="42"/>
        <v>3</v>
      </c>
    </row>
    <row r="66" spans="1:25" ht="17.25">
      <c r="A66" s="100">
        <v>54</v>
      </c>
      <c r="B66" s="81" t="s">
        <v>131</v>
      </c>
      <c r="C66" s="121" t="s">
        <v>16</v>
      </c>
      <c r="D66" s="67">
        <v>2</v>
      </c>
      <c r="E66" s="62">
        <v>1.8</v>
      </c>
      <c r="F66" s="63">
        <v>0</v>
      </c>
      <c r="G66" s="64">
        <f>10-E66</f>
        <v>8.2</v>
      </c>
      <c r="H66" s="17">
        <f>D66+G66-F66</f>
        <v>10.2</v>
      </c>
      <c r="I66" s="73">
        <f>VLOOKUP(H66,T$63:U$78,2,FALSE)</f>
        <v>12</v>
      </c>
      <c r="J66" s="67">
        <v>2.9</v>
      </c>
      <c r="K66" s="62">
        <v>2.2</v>
      </c>
      <c r="L66" s="63">
        <v>0</v>
      </c>
      <c r="M66" s="64">
        <f>10-K66</f>
        <v>7.8</v>
      </c>
      <c r="N66" s="17">
        <f>J66+M66-L66</f>
        <v>10.7</v>
      </c>
      <c r="O66" s="18">
        <f>VLOOKUP(N66,V$63:W$78,2,FALSE)</f>
        <v>5</v>
      </c>
      <c r="P66" s="123">
        <f>H66+N66</f>
        <v>20.9</v>
      </c>
      <c r="Q66" s="18">
        <f>VLOOKUP(P66,X$63:Y$78,2,FALSE)</f>
        <v>10</v>
      </c>
      <c r="S66" s="37">
        <v>4</v>
      </c>
      <c r="T66" s="37">
        <f t="shared" si="37"/>
        <v>11.2</v>
      </c>
      <c r="U66" s="37">
        <f t="shared" si="38"/>
        <v>3</v>
      </c>
      <c r="V66" s="37">
        <f t="shared" si="39"/>
        <v>10.95</v>
      </c>
      <c r="W66" s="37">
        <f t="shared" si="40"/>
        <v>3</v>
      </c>
      <c r="X66" s="37">
        <f t="shared" si="41"/>
        <v>21.8</v>
      </c>
      <c r="Y66" s="37">
        <f t="shared" si="42"/>
        <v>4</v>
      </c>
    </row>
    <row r="67" spans="1:25" ht="17.25">
      <c r="A67" s="100">
        <v>55</v>
      </c>
      <c r="B67" s="81" t="s">
        <v>63</v>
      </c>
      <c r="C67" s="121" t="s">
        <v>55</v>
      </c>
      <c r="D67" s="67">
        <v>2.8</v>
      </c>
      <c r="E67" s="62">
        <v>1.55</v>
      </c>
      <c r="F67" s="63">
        <v>0</v>
      </c>
      <c r="G67" s="64">
        <f>10-E67</f>
        <v>8.45</v>
      </c>
      <c r="H67" s="17">
        <f>D67+G67-F67</f>
        <v>11.25</v>
      </c>
      <c r="I67" s="73">
        <f>VLOOKUP(H67,T$63:U$78,2,FALSE)</f>
        <v>2</v>
      </c>
      <c r="J67" s="67">
        <v>2.9</v>
      </c>
      <c r="K67" s="62">
        <v>2.3</v>
      </c>
      <c r="L67" s="63">
        <v>0</v>
      </c>
      <c r="M67" s="64">
        <f>10-K67</f>
        <v>7.7</v>
      </c>
      <c r="N67" s="17">
        <f>J67+M67-L67</f>
        <v>10.6</v>
      </c>
      <c r="O67" s="18">
        <f>VLOOKUP(N67,V$63:W$78,2,FALSE)</f>
        <v>7</v>
      </c>
      <c r="P67" s="123">
        <f>H67+N67</f>
        <v>21.85</v>
      </c>
      <c r="Q67" s="18">
        <f>VLOOKUP(P67,X$63:Y$78,2,FALSE)</f>
        <v>3</v>
      </c>
      <c r="S67" s="37">
        <v>5</v>
      </c>
      <c r="T67" s="37">
        <f t="shared" si="37"/>
        <v>10.9</v>
      </c>
      <c r="U67" s="37">
        <f t="shared" si="38"/>
        <v>4</v>
      </c>
      <c r="V67" s="37">
        <f t="shared" si="39"/>
        <v>10.8</v>
      </c>
      <c r="W67" s="37">
        <f t="shared" si="40"/>
        <v>4</v>
      </c>
      <c r="X67" s="37">
        <f t="shared" si="41"/>
        <v>21.75</v>
      </c>
      <c r="Y67" s="37">
        <f t="shared" si="42"/>
        <v>5</v>
      </c>
    </row>
    <row r="68" spans="1:25" ht="17.25">
      <c r="A68" s="40">
        <v>56</v>
      </c>
      <c r="B68" s="81" t="s">
        <v>119</v>
      </c>
      <c r="C68" s="121" t="s">
        <v>85</v>
      </c>
      <c r="D68" s="67">
        <v>2</v>
      </c>
      <c r="E68" s="62">
        <v>1.95</v>
      </c>
      <c r="F68" s="63">
        <v>0</v>
      </c>
      <c r="G68" s="64">
        <f>10-E68</f>
        <v>8.05</v>
      </c>
      <c r="H68" s="17">
        <f>D68+G68-F68</f>
        <v>10.05</v>
      </c>
      <c r="I68" s="73">
        <f>VLOOKUP(H68,T$63:U$78,2,FALSE)</f>
        <v>13</v>
      </c>
      <c r="J68" s="67">
        <v>2.7</v>
      </c>
      <c r="K68" s="62">
        <v>2.55</v>
      </c>
      <c r="L68" s="63">
        <v>0</v>
      </c>
      <c r="M68" s="64">
        <f>10-K68</f>
        <v>7.45</v>
      </c>
      <c r="N68" s="17">
        <f>J68+M68-L68</f>
        <v>10.15</v>
      </c>
      <c r="O68" s="18">
        <f>VLOOKUP(N68,V$63:W$78,2,FALSE)</f>
        <v>11</v>
      </c>
      <c r="P68" s="123">
        <f>H68+N68</f>
        <v>20.200000000000003</v>
      </c>
      <c r="Q68" s="18">
        <f>VLOOKUP(P68,X$63:Y$78,2,FALSE)</f>
        <v>14</v>
      </c>
      <c r="S68" s="37">
        <v>6</v>
      </c>
      <c r="T68" s="37">
        <f t="shared" si="37"/>
        <v>10.8</v>
      </c>
      <c r="U68" s="37">
        <f t="shared" si="38"/>
        <v>5</v>
      </c>
      <c r="V68" s="37">
        <f t="shared" si="39"/>
        <v>10.7</v>
      </c>
      <c r="W68" s="37">
        <f t="shared" si="40"/>
        <v>5</v>
      </c>
      <c r="X68" s="37">
        <f t="shared" si="41"/>
        <v>21.700000000000003</v>
      </c>
      <c r="Y68" s="37">
        <f t="shared" si="42"/>
        <v>6</v>
      </c>
    </row>
    <row r="69" spans="1:25" ht="17.25">
      <c r="A69" s="40">
        <v>59</v>
      </c>
      <c r="B69" s="81" t="s">
        <v>133</v>
      </c>
      <c r="C69" s="121" t="s">
        <v>85</v>
      </c>
      <c r="D69" s="67">
        <v>2</v>
      </c>
      <c r="E69" s="62">
        <v>1.55</v>
      </c>
      <c r="F69" s="63">
        <v>0</v>
      </c>
      <c r="G69" s="64">
        <f aca="true" t="shared" si="43" ref="G69:G77">10-E69</f>
        <v>8.45</v>
      </c>
      <c r="H69" s="17">
        <f aca="true" t="shared" si="44" ref="H69:H77">D69+G69-F69</f>
        <v>10.45</v>
      </c>
      <c r="I69" s="73">
        <f>VLOOKUP(H69,T$63:U$78,2,FALSE)</f>
        <v>9</v>
      </c>
      <c r="J69" s="67">
        <v>2.7</v>
      </c>
      <c r="K69" s="62">
        <v>1.75</v>
      </c>
      <c r="L69" s="63">
        <v>0</v>
      </c>
      <c r="M69" s="64">
        <f aca="true" t="shared" si="45" ref="M69:M77">10-K69</f>
        <v>8.25</v>
      </c>
      <c r="N69" s="17">
        <f aca="true" t="shared" si="46" ref="N69:N77">J69+M69-L69</f>
        <v>10.95</v>
      </c>
      <c r="O69" s="18">
        <f>VLOOKUP(N69,V$63:W$78,2,FALSE)</f>
        <v>3</v>
      </c>
      <c r="P69" s="133">
        <f aca="true" t="shared" si="47" ref="P69:P77">H69+N69</f>
        <v>21.4</v>
      </c>
      <c r="Q69" s="80">
        <f>VLOOKUP(P69,X$63:Y$78,2,FALSE)</f>
        <v>7</v>
      </c>
      <c r="S69" s="37">
        <v>7</v>
      </c>
      <c r="T69" s="37">
        <f t="shared" si="37"/>
        <v>10.75</v>
      </c>
      <c r="U69" s="37">
        <f t="shared" si="38"/>
        <v>6</v>
      </c>
      <c r="V69" s="37">
        <f t="shared" si="39"/>
        <v>10.7</v>
      </c>
      <c r="W69" s="37">
        <f t="shared" si="40"/>
        <v>5</v>
      </c>
      <c r="X69" s="37">
        <f t="shared" si="41"/>
        <v>21.4</v>
      </c>
      <c r="Y69" s="37">
        <f t="shared" si="42"/>
        <v>7</v>
      </c>
    </row>
    <row r="70" spans="1:25" ht="17.25">
      <c r="A70" s="40">
        <v>60</v>
      </c>
      <c r="B70" s="81" t="s">
        <v>60</v>
      </c>
      <c r="C70" s="121" t="s">
        <v>12</v>
      </c>
      <c r="D70" s="67">
        <v>2.8</v>
      </c>
      <c r="E70" s="62">
        <v>1.6</v>
      </c>
      <c r="F70" s="63">
        <v>0</v>
      </c>
      <c r="G70" s="64">
        <f t="shared" si="43"/>
        <v>8.4</v>
      </c>
      <c r="H70" s="17">
        <f t="shared" si="44"/>
        <v>11.2</v>
      </c>
      <c r="I70" s="73">
        <f>VLOOKUP(H70,T$63:U$78,2,FALSE)</f>
        <v>3</v>
      </c>
      <c r="J70" s="67">
        <v>2.8</v>
      </c>
      <c r="K70" s="62">
        <v>2.25</v>
      </c>
      <c r="L70" s="63">
        <v>0</v>
      </c>
      <c r="M70" s="64">
        <f t="shared" si="45"/>
        <v>7.75</v>
      </c>
      <c r="N70" s="17">
        <f t="shared" si="46"/>
        <v>10.55</v>
      </c>
      <c r="O70" s="18">
        <f>VLOOKUP(N70,V$63:W$78,2,FALSE)</f>
        <v>8</v>
      </c>
      <c r="P70" s="133">
        <f t="shared" si="47"/>
        <v>21.75</v>
      </c>
      <c r="Q70" s="80">
        <f>VLOOKUP(P70,X$63:Y$78,2,FALSE)</f>
        <v>5</v>
      </c>
      <c r="S70" s="37">
        <v>8</v>
      </c>
      <c r="T70" s="37">
        <f t="shared" si="37"/>
        <v>10.75</v>
      </c>
      <c r="U70" s="37">
        <f t="shared" si="38"/>
        <v>6</v>
      </c>
      <c r="V70" s="37">
        <f t="shared" si="39"/>
        <v>10.65</v>
      </c>
      <c r="W70" s="37">
        <f t="shared" si="40"/>
        <v>6</v>
      </c>
      <c r="X70" s="37">
        <f t="shared" si="41"/>
        <v>21.4</v>
      </c>
      <c r="Y70" s="37">
        <f t="shared" si="42"/>
        <v>7</v>
      </c>
    </row>
    <row r="71" spans="1:25" ht="17.25">
      <c r="A71" s="40">
        <v>61</v>
      </c>
      <c r="B71" s="81" t="s">
        <v>61</v>
      </c>
      <c r="C71" s="121" t="s">
        <v>12</v>
      </c>
      <c r="D71" s="67">
        <v>2</v>
      </c>
      <c r="E71" s="62">
        <v>1.3</v>
      </c>
      <c r="F71" s="63">
        <v>0</v>
      </c>
      <c r="G71" s="64">
        <f t="shared" si="43"/>
        <v>8.7</v>
      </c>
      <c r="H71" s="17">
        <f t="shared" si="44"/>
        <v>10.7</v>
      </c>
      <c r="I71" s="73">
        <f>VLOOKUP(H71,T$63:U$78,2,FALSE)</f>
        <v>7</v>
      </c>
      <c r="J71" s="67">
        <v>2.9</v>
      </c>
      <c r="K71" s="62">
        <v>2.2</v>
      </c>
      <c r="L71" s="63">
        <v>0</v>
      </c>
      <c r="M71" s="64">
        <f t="shared" si="45"/>
        <v>7.8</v>
      </c>
      <c r="N71" s="17">
        <f t="shared" si="46"/>
        <v>10.7</v>
      </c>
      <c r="O71" s="18">
        <f>VLOOKUP(N71,V$63:W$78,2,FALSE)</f>
        <v>5</v>
      </c>
      <c r="P71" s="133">
        <f t="shared" si="47"/>
        <v>21.4</v>
      </c>
      <c r="Q71" s="80">
        <f>VLOOKUP(P71,X$63:Y$78,2,FALSE)</f>
        <v>7</v>
      </c>
      <c r="S71" s="37">
        <v>9</v>
      </c>
      <c r="T71" s="37">
        <f t="shared" si="37"/>
        <v>10.7</v>
      </c>
      <c r="U71" s="37">
        <f t="shared" si="38"/>
        <v>7</v>
      </c>
      <c r="V71" s="37">
        <f t="shared" si="39"/>
        <v>10.6</v>
      </c>
      <c r="W71" s="37">
        <f t="shared" si="40"/>
        <v>7</v>
      </c>
      <c r="X71" s="37">
        <f t="shared" si="41"/>
        <v>21.25</v>
      </c>
      <c r="Y71" s="37">
        <f t="shared" si="42"/>
        <v>8</v>
      </c>
    </row>
    <row r="72" spans="1:25" ht="17.25">
      <c r="A72" s="40">
        <v>62</v>
      </c>
      <c r="B72" s="81" t="s">
        <v>127</v>
      </c>
      <c r="C72" s="121" t="s">
        <v>12</v>
      </c>
      <c r="D72" s="67">
        <v>2.8</v>
      </c>
      <c r="E72" s="62">
        <v>1.55</v>
      </c>
      <c r="F72" s="63">
        <v>0</v>
      </c>
      <c r="G72" s="64">
        <f t="shared" si="43"/>
        <v>8.45</v>
      </c>
      <c r="H72" s="17">
        <f t="shared" si="44"/>
        <v>11.25</v>
      </c>
      <c r="I72" s="73">
        <f>VLOOKUP(H72,T$63:U$78,2,FALSE)</f>
        <v>2</v>
      </c>
      <c r="J72" s="67">
        <v>2.9</v>
      </c>
      <c r="K72" s="62">
        <v>2.9</v>
      </c>
      <c r="L72" s="63">
        <v>0</v>
      </c>
      <c r="M72" s="64">
        <f t="shared" si="45"/>
        <v>7.1</v>
      </c>
      <c r="N72" s="17">
        <f t="shared" si="46"/>
        <v>10</v>
      </c>
      <c r="O72" s="18">
        <f>VLOOKUP(N72,V$63:W$78,2,FALSE)</f>
        <v>13</v>
      </c>
      <c r="P72" s="133">
        <f t="shared" si="47"/>
        <v>21.25</v>
      </c>
      <c r="Q72" s="80">
        <f>VLOOKUP(P72,X$63:Y$78,2,FALSE)</f>
        <v>8</v>
      </c>
      <c r="S72" s="37">
        <v>10</v>
      </c>
      <c r="T72" s="37">
        <f t="shared" si="37"/>
        <v>10.7</v>
      </c>
      <c r="U72" s="37">
        <f t="shared" si="38"/>
        <v>7</v>
      </c>
      <c r="V72" s="37">
        <f t="shared" si="39"/>
        <v>10.55</v>
      </c>
      <c r="W72" s="37">
        <f t="shared" si="40"/>
        <v>8</v>
      </c>
      <c r="X72" s="37">
        <f t="shared" si="41"/>
        <v>21.25</v>
      </c>
      <c r="Y72" s="37">
        <f t="shared" si="42"/>
        <v>8</v>
      </c>
    </row>
    <row r="73" spans="1:25" ht="17.25">
      <c r="A73" s="40">
        <v>63</v>
      </c>
      <c r="B73" s="81" t="s">
        <v>64</v>
      </c>
      <c r="C73" s="121" t="s">
        <v>91</v>
      </c>
      <c r="D73" s="67">
        <v>2</v>
      </c>
      <c r="E73" s="62">
        <v>1.1</v>
      </c>
      <c r="F73" s="63">
        <v>0</v>
      </c>
      <c r="G73" s="64">
        <f t="shared" si="43"/>
        <v>8.9</v>
      </c>
      <c r="H73" s="17">
        <f t="shared" si="44"/>
        <v>10.9</v>
      </c>
      <c r="I73" s="73">
        <f>VLOOKUP(H73,T$63:U$78,2,FALSE)</f>
        <v>4</v>
      </c>
      <c r="J73" s="67">
        <v>2.9</v>
      </c>
      <c r="K73" s="62">
        <v>2.1</v>
      </c>
      <c r="L73" s="63">
        <v>0</v>
      </c>
      <c r="M73" s="64">
        <f t="shared" si="45"/>
        <v>7.9</v>
      </c>
      <c r="N73" s="17">
        <f t="shared" si="46"/>
        <v>10.8</v>
      </c>
      <c r="O73" s="18">
        <f>VLOOKUP(N73,V$63:W$78,2,FALSE)</f>
        <v>4</v>
      </c>
      <c r="P73" s="133">
        <f t="shared" si="47"/>
        <v>21.700000000000003</v>
      </c>
      <c r="Q73" s="80">
        <f>VLOOKUP(P73,X$63:Y$78,2,FALSE)</f>
        <v>6</v>
      </c>
      <c r="S73" s="37">
        <v>11</v>
      </c>
      <c r="T73" s="37">
        <f t="shared" si="37"/>
        <v>10.55</v>
      </c>
      <c r="U73" s="37">
        <f t="shared" si="38"/>
        <v>8</v>
      </c>
      <c r="V73" s="37">
        <f t="shared" si="39"/>
        <v>10.5</v>
      </c>
      <c r="W73" s="37">
        <f t="shared" si="40"/>
        <v>9</v>
      </c>
      <c r="X73" s="37">
        <f t="shared" si="41"/>
        <v>21.200000000000003</v>
      </c>
      <c r="Y73" s="37">
        <f t="shared" si="42"/>
        <v>9</v>
      </c>
    </row>
    <row r="74" spans="1:25" ht="17.25">
      <c r="A74" s="40">
        <v>64</v>
      </c>
      <c r="B74" s="81" t="s">
        <v>65</v>
      </c>
      <c r="C74" s="121" t="s">
        <v>91</v>
      </c>
      <c r="D74" s="67">
        <v>2</v>
      </c>
      <c r="E74" s="62">
        <v>1.3</v>
      </c>
      <c r="F74" s="63">
        <v>0</v>
      </c>
      <c r="G74" s="64">
        <f t="shared" si="43"/>
        <v>8.7</v>
      </c>
      <c r="H74" s="17">
        <f t="shared" si="44"/>
        <v>10.7</v>
      </c>
      <c r="I74" s="73">
        <f>VLOOKUP(H74,T$63:U$78,2,FALSE)</f>
        <v>7</v>
      </c>
      <c r="J74" s="67">
        <v>3</v>
      </c>
      <c r="K74" s="62">
        <v>1.45</v>
      </c>
      <c r="L74" s="63">
        <v>0</v>
      </c>
      <c r="M74" s="64">
        <f t="shared" si="45"/>
        <v>8.55</v>
      </c>
      <c r="N74" s="17">
        <f t="shared" si="46"/>
        <v>11.55</v>
      </c>
      <c r="O74" s="18">
        <f>VLOOKUP(N74,V$63:W$78,2,FALSE)</f>
        <v>1</v>
      </c>
      <c r="P74" s="133">
        <f t="shared" si="47"/>
        <v>22.25</v>
      </c>
      <c r="Q74" s="80">
        <f>VLOOKUP(P74,X$63:Y$78,2,FALSE)</f>
        <v>1</v>
      </c>
      <c r="S74" s="37">
        <v>12</v>
      </c>
      <c r="T74" s="37">
        <f t="shared" si="37"/>
        <v>10.45</v>
      </c>
      <c r="U74" s="37">
        <f t="shared" si="38"/>
        <v>9</v>
      </c>
      <c r="V74" s="37">
        <f t="shared" si="39"/>
        <v>10.2</v>
      </c>
      <c r="W74" s="37">
        <f t="shared" si="40"/>
        <v>10</v>
      </c>
      <c r="X74" s="37">
        <f t="shared" si="41"/>
        <v>20.9</v>
      </c>
      <c r="Y74" s="37">
        <f t="shared" si="42"/>
        <v>10</v>
      </c>
    </row>
    <row r="75" spans="1:25" ht="17.25">
      <c r="A75" s="40">
        <v>65</v>
      </c>
      <c r="B75" s="81" t="s">
        <v>66</v>
      </c>
      <c r="C75" s="121" t="s">
        <v>18</v>
      </c>
      <c r="D75" s="67">
        <v>2.8</v>
      </c>
      <c r="E75" s="62">
        <v>1.35</v>
      </c>
      <c r="F75" s="63">
        <v>0</v>
      </c>
      <c r="G75" s="64">
        <f t="shared" si="43"/>
        <v>8.65</v>
      </c>
      <c r="H75" s="17">
        <f t="shared" si="44"/>
        <v>11.45</v>
      </c>
      <c r="I75" s="73">
        <f>VLOOKUP(H75,T$63:U$78,2,FALSE)</f>
        <v>1</v>
      </c>
      <c r="J75" s="67">
        <v>2.8</v>
      </c>
      <c r="K75" s="62">
        <v>2.3</v>
      </c>
      <c r="L75" s="63">
        <v>0</v>
      </c>
      <c r="M75" s="64">
        <f t="shared" si="45"/>
        <v>7.7</v>
      </c>
      <c r="N75" s="17">
        <f t="shared" si="46"/>
        <v>10.5</v>
      </c>
      <c r="O75" s="18">
        <f>VLOOKUP(N75,V$63:W$78,2,FALSE)</f>
        <v>9</v>
      </c>
      <c r="P75" s="133">
        <f t="shared" si="47"/>
        <v>21.95</v>
      </c>
      <c r="Q75" s="80">
        <f>VLOOKUP(P75,X$63:Y$78,2,FALSE)</f>
        <v>2</v>
      </c>
      <c r="S75" s="37">
        <v>13</v>
      </c>
      <c r="T75" s="37">
        <f t="shared" si="37"/>
        <v>10.3</v>
      </c>
      <c r="U75" s="37">
        <f t="shared" si="38"/>
        <v>10</v>
      </c>
      <c r="V75" s="37">
        <f t="shared" si="39"/>
        <v>10.15</v>
      </c>
      <c r="W75" s="37">
        <f t="shared" si="40"/>
        <v>11</v>
      </c>
      <c r="X75" s="37">
        <f t="shared" si="41"/>
        <v>20.85</v>
      </c>
      <c r="Y75" s="37">
        <f t="shared" si="42"/>
        <v>11</v>
      </c>
    </row>
    <row r="76" spans="1:25" ht="17.25">
      <c r="A76" s="40">
        <v>66</v>
      </c>
      <c r="B76" s="81" t="s">
        <v>32</v>
      </c>
      <c r="C76" s="121" t="s">
        <v>18</v>
      </c>
      <c r="D76" s="67">
        <v>2</v>
      </c>
      <c r="E76" s="62">
        <v>1.7</v>
      </c>
      <c r="F76" s="63">
        <v>0</v>
      </c>
      <c r="G76" s="64">
        <f t="shared" si="43"/>
        <v>8.3</v>
      </c>
      <c r="H76" s="17">
        <f t="shared" si="44"/>
        <v>10.3</v>
      </c>
      <c r="I76" s="73">
        <f>VLOOKUP(H76,T$63:U$78,2,FALSE)</f>
        <v>10</v>
      </c>
      <c r="J76" s="67">
        <v>2.8</v>
      </c>
      <c r="K76" s="62">
        <v>1.85</v>
      </c>
      <c r="L76" s="63">
        <v>0</v>
      </c>
      <c r="M76" s="64">
        <f t="shared" si="45"/>
        <v>8.15</v>
      </c>
      <c r="N76" s="17">
        <f t="shared" si="46"/>
        <v>10.95</v>
      </c>
      <c r="O76" s="18">
        <f>VLOOKUP(N76,V$63:W$78,2,FALSE)</f>
        <v>3</v>
      </c>
      <c r="P76" s="133">
        <f t="shared" si="47"/>
        <v>21.25</v>
      </c>
      <c r="Q76" s="80">
        <f>VLOOKUP(P76,X$63:Y$78,2,FALSE)</f>
        <v>8</v>
      </c>
      <c r="S76" s="37">
        <v>14</v>
      </c>
      <c r="T76" s="37">
        <f t="shared" si="37"/>
        <v>10.25</v>
      </c>
      <c r="U76" s="37">
        <f t="shared" si="38"/>
        <v>11</v>
      </c>
      <c r="V76" s="37">
        <f t="shared" si="39"/>
        <v>10.1</v>
      </c>
      <c r="W76" s="37">
        <f t="shared" si="40"/>
        <v>12</v>
      </c>
      <c r="X76" s="37">
        <f t="shared" si="41"/>
        <v>20.8</v>
      </c>
      <c r="Y76" s="37">
        <f t="shared" si="42"/>
        <v>12</v>
      </c>
    </row>
    <row r="77" spans="1:25" ht="17.25">
      <c r="A77" s="40">
        <v>67</v>
      </c>
      <c r="B77" s="81" t="s">
        <v>178</v>
      </c>
      <c r="C77" s="121" t="s">
        <v>17</v>
      </c>
      <c r="D77" s="67">
        <v>2</v>
      </c>
      <c r="E77" s="62">
        <v>1.75</v>
      </c>
      <c r="F77" s="63">
        <v>0</v>
      </c>
      <c r="G77" s="64">
        <f t="shared" si="43"/>
        <v>8.25</v>
      </c>
      <c r="H77" s="17">
        <f t="shared" si="44"/>
        <v>10.25</v>
      </c>
      <c r="I77" s="73">
        <f>VLOOKUP(H77,T$63:U$78,2,FALSE)</f>
        <v>11</v>
      </c>
      <c r="J77" s="67">
        <v>3</v>
      </c>
      <c r="K77" s="62">
        <v>2.8</v>
      </c>
      <c r="L77" s="63">
        <v>0</v>
      </c>
      <c r="M77" s="64">
        <f t="shared" si="45"/>
        <v>7.2</v>
      </c>
      <c r="N77" s="17">
        <f t="shared" si="46"/>
        <v>10.2</v>
      </c>
      <c r="O77" s="18">
        <f>VLOOKUP(N77,V$63:W$78,2,FALSE)</f>
        <v>10</v>
      </c>
      <c r="P77" s="133">
        <f t="shared" si="47"/>
        <v>20.45</v>
      </c>
      <c r="Q77" s="80">
        <f>VLOOKUP(P77,X$63:Y$78,2,FALSE)</f>
        <v>13</v>
      </c>
      <c r="S77" s="37">
        <v>15</v>
      </c>
      <c r="T77" s="37">
        <f t="shared" si="37"/>
        <v>10.2</v>
      </c>
      <c r="U77" s="37">
        <f t="shared" si="38"/>
        <v>12</v>
      </c>
      <c r="V77" s="37">
        <f t="shared" si="39"/>
        <v>10</v>
      </c>
      <c r="W77" s="37">
        <f t="shared" si="40"/>
        <v>13</v>
      </c>
      <c r="X77" s="37">
        <f t="shared" si="41"/>
        <v>20.45</v>
      </c>
      <c r="Y77" s="37">
        <f t="shared" si="42"/>
        <v>13</v>
      </c>
    </row>
    <row r="78" spans="1:25" ht="18" thickBot="1">
      <c r="A78" s="42">
        <v>68</v>
      </c>
      <c r="B78" s="99" t="s">
        <v>59</v>
      </c>
      <c r="C78" s="122" t="s">
        <v>17</v>
      </c>
      <c r="D78" s="68">
        <v>2</v>
      </c>
      <c r="E78" s="69">
        <v>1.2</v>
      </c>
      <c r="F78" s="70">
        <v>0</v>
      </c>
      <c r="G78" s="71">
        <f>10-E78</f>
        <v>8.8</v>
      </c>
      <c r="H78" s="54">
        <f>D78+G78-F78</f>
        <v>10.8</v>
      </c>
      <c r="I78" s="74">
        <f>VLOOKUP(H78,T$63:U$78,2,FALSE)</f>
        <v>5</v>
      </c>
      <c r="J78" s="68">
        <v>3</v>
      </c>
      <c r="K78" s="69">
        <v>3</v>
      </c>
      <c r="L78" s="70">
        <v>0</v>
      </c>
      <c r="M78" s="71">
        <f>10-K78</f>
        <v>7</v>
      </c>
      <c r="N78" s="54">
        <f>J78+M78-L78</f>
        <v>10</v>
      </c>
      <c r="O78" s="55">
        <f>VLOOKUP(N78,V$63:W$78,2,FALSE)</f>
        <v>13</v>
      </c>
      <c r="P78" s="124">
        <f>H78+N78</f>
        <v>20.8</v>
      </c>
      <c r="Q78" s="55">
        <f>VLOOKUP(P78,X$63:Y$78,2,FALSE)</f>
        <v>12</v>
      </c>
      <c r="S78" s="37">
        <v>16</v>
      </c>
      <c r="T78" s="37">
        <f t="shared" si="37"/>
        <v>10.05</v>
      </c>
      <c r="U78" s="37">
        <f t="shared" si="38"/>
        <v>13</v>
      </c>
      <c r="V78" s="37">
        <f t="shared" si="39"/>
        <v>10</v>
      </c>
      <c r="W78" s="37">
        <f t="shared" si="40"/>
        <v>13</v>
      </c>
      <c r="X78" s="37">
        <f t="shared" si="41"/>
        <v>20.200000000000003</v>
      </c>
      <c r="Y78" s="37">
        <f t="shared" si="42"/>
        <v>14</v>
      </c>
    </row>
  </sheetData>
  <sheetProtection/>
  <mergeCells count="12">
    <mergeCell ref="H40:I40"/>
    <mergeCell ref="N40:O40"/>
    <mergeCell ref="P40:Q40"/>
    <mergeCell ref="H3:I3"/>
    <mergeCell ref="N3:O3"/>
    <mergeCell ref="P3:Q3"/>
    <mergeCell ref="H22:I22"/>
    <mergeCell ref="N22:O22"/>
    <mergeCell ref="P22:Q22"/>
    <mergeCell ref="H61:I61"/>
    <mergeCell ref="N61:O61"/>
    <mergeCell ref="P61:Q61"/>
  </mergeCells>
  <conditionalFormatting sqref="I4:I20 O4:O20 Q4:Q20 I23:I78 O23:O78 Q23:Q78">
    <cfRule type="cellIs" priority="411" dxfId="27" operator="equal" stopIfTrue="1">
      <formula>1</formula>
    </cfRule>
    <cfRule type="cellIs" priority="412" dxfId="28" operator="equal" stopIfTrue="1">
      <formula>2</formula>
    </cfRule>
    <cfRule type="cellIs" priority="413" dxfId="6" operator="equal" stopIfTrue="1">
      <formula>3</formula>
    </cfRule>
  </conditionalFormatting>
  <conditionalFormatting sqref="H63:H78 H24:H38 H5:H20 H42:H59">
    <cfRule type="cellIs" priority="349" dxfId="5" operator="equal">
      <formula>0</formula>
    </cfRule>
  </conditionalFormatting>
  <conditionalFormatting sqref="D63:E78 J63:K78 G63:H78 M63:N78 P63:P78 D42:E59 J42:K59 D24:E38 J23 G24:H38 M23:M38 P24:P38 J24:K38 D5:E20 J4 J5:K20 G5:H20 P5:P20 M4:M20 G42:H59 M42:N59 P42:P59">
    <cfRule type="cellIs" priority="348" dxfId="3" operator="equal">
      <formula>0</formula>
    </cfRule>
  </conditionalFormatting>
  <conditionalFormatting sqref="N63:N78 N24:N38 N5:N20 N42:N59">
    <cfRule type="cellIs" priority="343" dxfId="3" operator="equal">
      <formula>0</formula>
    </cfRule>
    <cfRule type="cellIs" priority="345" dxfId="2" operator="equal">
      <formula>0</formula>
    </cfRule>
  </conditionalFormatting>
  <conditionalFormatting sqref="I63:I78 O63:O78 Q63:Q78 I24:I38 O24:O38 Q24:Q38 I5:I20 O5:O20 Q5:Q20 I42:I59 O42:O59 Q42:Q59">
    <cfRule type="cellIs" priority="331" dxfId="1" operator="equal" stopIfTrue="1">
      <formula>4</formula>
    </cfRule>
  </conditionalFormatting>
  <conditionalFormatting sqref="F63:F78 L63:L78 F42:F59 L42:L59 F24:F38 L24:L38 F5:F20 L5:L20">
    <cfRule type="cellIs" priority="213" dxfId="0" operator="equal">
      <formula>0</formula>
    </cfRule>
  </conditionalFormatting>
  <printOptions/>
  <pageMargins left="0.4330708661417323" right="0.31496062992125984" top="1.141732283464567" bottom="0.5511811023622047" header="0.5905511811023623" footer="0.31496062992125984"/>
  <pageSetup fitToHeight="1" fitToWidth="1" horizontalDpi="300" verticalDpi="300" orientation="portrait" paperSize="9" scale="45" r:id="rId1"/>
  <headerFooter>
    <oddHeader>&amp;C2017 GREATER MANCHESTER FLOOR &amp; VAULT CHAMPIONSHIPS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01"/>
  <sheetViews>
    <sheetView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5"/>
  <cols>
    <col min="2" max="2" width="31.8515625" style="0" customWidth="1"/>
    <col min="3" max="3" width="24.00390625" style="0" customWidth="1"/>
    <col min="4" max="5" width="11.7109375" style="0" customWidth="1"/>
    <col min="6" max="6" width="8.7109375" style="0" customWidth="1"/>
    <col min="7" max="8" width="11.7109375" style="0" customWidth="1"/>
    <col min="9" max="9" width="6.57421875" style="0" customWidth="1"/>
    <col min="10" max="11" width="11.7109375" style="0" customWidth="1"/>
    <col min="12" max="12" width="8.7109375" style="0" customWidth="1"/>
    <col min="13" max="14" width="11.7109375" style="0" customWidth="1"/>
    <col min="15" max="15" width="5.8515625" style="0" customWidth="1"/>
    <col min="16" max="16" width="11.7109375" style="0" customWidth="1"/>
    <col min="17" max="17" width="7.28125" style="0" customWidth="1"/>
    <col min="19" max="25" width="8.8515625" style="0" hidden="1" customWidth="1"/>
  </cols>
  <sheetData>
    <row r="1" ht="15" thickBot="1"/>
    <row r="2" spans="1:17" ht="38.25" thickBot="1">
      <c r="A2" s="84" t="s">
        <v>15</v>
      </c>
      <c r="B2" s="85"/>
      <c r="C2" s="86"/>
      <c r="D2" s="4"/>
      <c r="E2" s="4"/>
      <c r="F2" s="4"/>
      <c r="G2" s="3"/>
      <c r="H2" s="3"/>
      <c r="I2" s="2"/>
      <c r="J2" s="5"/>
      <c r="K2" s="5"/>
      <c r="L2" s="5"/>
      <c r="M2" s="3"/>
      <c r="N2" s="3"/>
      <c r="O2" s="3"/>
      <c r="P2" s="3"/>
      <c r="Q2" s="6"/>
    </row>
    <row r="3" spans="1:25" ht="18" thickBot="1">
      <c r="A3" s="87" t="s">
        <v>1</v>
      </c>
      <c r="B3" s="88" t="s">
        <v>2</v>
      </c>
      <c r="C3" s="89" t="s">
        <v>3</v>
      </c>
      <c r="D3" s="11" t="s">
        <v>4</v>
      </c>
      <c r="E3" s="11"/>
      <c r="F3" s="11"/>
      <c r="G3" s="11"/>
      <c r="H3" s="126"/>
      <c r="I3" s="127"/>
      <c r="J3" s="10" t="s">
        <v>5</v>
      </c>
      <c r="K3" s="11"/>
      <c r="L3" s="11"/>
      <c r="M3" s="11"/>
      <c r="N3" s="126"/>
      <c r="O3" s="127"/>
      <c r="P3" s="128" t="s">
        <v>6</v>
      </c>
      <c r="Q3" s="129"/>
      <c r="S3" s="43"/>
      <c r="T3" s="43" t="s">
        <v>4</v>
      </c>
      <c r="U3" s="43"/>
      <c r="V3" s="44" t="s">
        <v>5</v>
      </c>
      <c r="W3" s="44"/>
      <c r="X3" s="44" t="s">
        <v>6</v>
      </c>
      <c r="Y3" s="44"/>
    </row>
    <row r="4" spans="1:25" ht="18" thickBot="1">
      <c r="A4" s="118"/>
      <c r="B4" s="81"/>
      <c r="C4" s="82"/>
      <c r="D4" s="90" t="s">
        <v>7</v>
      </c>
      <c r="E4" s="91" t="s">
        <v>13</v>
      </c>
      <c r="F4" s="91" t="s">
        <v>14</v>
      </c>
      <c r="G4" s="92" t="s">
        <v>8</v>
      </c>
      <c r="H4" s="93" t="s">
        <v>9</v>
      </c>
      <c r="I4" s="94" t="s">
        <v>10</v>
      </c>
      <c r="J4" s="90" t="s">
        <v>7</v>
      </c>
      <c r="K4" s="91" t="s">
        <v>13</v>
      </c>
      <c r="L4" s="91" t="s">
        <v>14</v>
      </c>
      <c r="M4" s="92" t="s">
        <v>8</v>
      </c>
      <c r="N4" s="93" t="s">
        <v>9</v>
      </c>
      <c r="O4" s="94" t="s">
        <v>10</v>
      </c>
      <c r="P4" s="110" t="s">
        <v>9</v>
      </c>
      <c r="Q4" s="94" t="s">
        <v>10</v>
      </c>
      <c r="S4" s="45"/>
      <c r="T4" s="45"/>
      <c r="U4" s="45"/>
      <c r="V4" s="45"/>
      <c r="W4" s="45"/>
      <c r="X4" s="45"/>
      <c r="Y4" s="45"/>
    </row>
    <row r="5" spans="1:25" ht="17.25">
      <c r="A5" s="40">
        <v>69</v>
      </c>
      <c r="B5" s="81" t="s">
        <v>179</v>
      </c>
      <c r="C5" s="82" t="s">
        <v>12</v>
      </c>
      <c r="D5" s="46">
        <v>1</v>
      </c>
      <c r="E5" s="96">
        <v>2</v>
      </c>
      <c r="F5" s="97">
        <v>0</v>
      </c>
      <c r="G5" s="98">
        <f>10-E5</f>
        <v>8</v>
      </c>
      <c r="H5" s="48">
        <f>D5+G5-F5</f>
        <v>9</v>
      </c>
      <c r="I5" s="108">
        <f>VLOOKUP(H5,T$5:U$36,2,FALSE)</f>
        <v>21</v>
      </c>
      <c r="J5" s="95">
        <v>2.6</v>
      </c>
      <c r="K5" s="96">
        <v>2.6</v>
      </c>
      <c r="L5" s="97">
        <v>0</v>
      </c>
      <c r="M5" s="98">
        <f>10-K5</f>
        <v>7.4</v>
      </c>
      <c r="N5" s="48">
        <f>J5+M5-L5</f>
        <v>10</v>
      </c>
      <c r="O5" s="108">
        <f>VLOOKUP(N5,V$5:W$36,2,FALSE)</f>
        <v>12</v>
      </c>
      <c r="P5" s="50">
        <f>H5+N5</f>
        <v>19</v>
      </c>
      <c r="Q5" s="49">
        <f>VLOOKUP(P5,X$5:Y$36,2,FALSE)</f>
        <v>27</v>
      </c>
      <c r="S5" s="37">
        <v>1</v>
      </c>
      <c r="T5" s="37">
        <f>LARGE(H$5:H$36,$S5)</f>
        <v>10.234</v>
      </c>
      <c r="U5" s="37">
        <f>IF(T5=T4,U4,U4+1)</f>
        <v>1</v>
      </c>
      <c r="V5" s="37">
        <f>LARGE(N$5:N$36,$S5)</f>
        <v>10.95</v>
      </c>
      <c r="W5" s="37">
        <f>IF(V5=V4,W4,W4+1)</f>
        <v>1</v>
      </c>
      <c r="X5" s="37">
        <f>LARGE(P$5:P$36,$S5)</f>
        <v>21.183999999999997</v>
      </c>
      <c r="Y5" s="37">
        <f>IF(X5=X4,Y4,Y4+1)</f>
        <v>1</v>
      </c>
    </row>
    <row r="6" spans="1:25" ht="17.25">
      <c r="A6" s="40">
        <v>70</v>
      </c>
      <c r="B6" s="81" t="s">
        <v>180</v>
      </c>
      <c r="C6" s="82" t="s">
        <v>12</v>
      </c>
      <c r="D6" s="77">
        <v>1</v>
      </c>
      <c r="E6" s="62">
        <v>1.033</v>
      </c>
      <c r="F6" s="63">
        <v>0</v>
      </c>
      <c r="G6" s="64">
        <f aca="true" t="shared" si="0" ref="G6:G35">10-E6</f>
        <v>8.967</v>
      </c>
      <c r="H6" s="17">
        <f aca="true" t="shared" si="1" ref="H6:H35">D6+G6-F6</f>
        <v>9.967</v>
      </c>
      <c r="I6" s="73">
        <f>VLOOKUP(H6,T$5:U$36,2,FALSE)</f>
        <v>5</v>
      </c>
      <c r="J6" s="67">
        <v>2.7</v>
      </c>
      <c r="K6" s="62">
        <v>2.05</v>
      </c>
      <c r="L6" s="63">
        <v>0.3</v>
      </c>
      <c r="M6" s="64">
        <f aca="true" t="shared" si="2" ref="M6:M35">10-K6</f>
        <v>7.95</v>
      </c>
      <c r="N6" s="17">
        <f aca="true" t="shared" si="3" ref="N6:N35">J6+M6-L6</f>
        <v>10.35</v>
      </c>
      <c r="O6" s="73">
        <f>VLOOKUP(N6,V$5:W$36,2,FALSE)</f>
        <v>7</v>
      </c>
      <c r="P6" s="19">
        <f aca="true" t="shared" si="4" ref="P6:P35">H6+N6</f>
        <v>20.317</v>
      </c>
      <c r="Q6" s="18">
        <f>VLOOKUP(P6,X$5:Y$36,2,FALSE)</f>
        <v>7</v>
      </c>
      <c r="S6" s="37">
        <v>2</v>
      </c>
      <c r="T6" s="37">
        <f aca="true" t="shared" si="5" ref="T6:T36">LARGE(H$5:H$36,$S6)</f>
        <v>10.234</v>
      </c>
      <c r="U6" s="37">
        <f aca="true" t="shared" si="6" ref="U6:U36">IF(T6=T5,U5,U5+1)</f>
        <v>1</v>
      </c>
      <c r="V6" s="37">
        <f aca="true" t="shared" si="7" ref="V6:V36">LARGE(N$5:N$36,$S6)</f>
        <v>10.7</v>
      </c>
      <c r="W6" s="37">
        <f aca="true" t="shared" si="8" ref="W6:W36">IF(V6=V5,W5,W5+1)</f>
        <v>2</v>
      </c>
      <c r="X6" s="37">
        <f aca="true" t="shared" si="9" ref="X6:X36">LARGE(P$5:P$36,$S6)</f>
        <v>20.734</v>
      </c>
      <c r="Y6" s="37">
        <f aca="true" t="shared" si="10" ref="Y6:Y36">IF(X6=X5,Y5,Y5+1)</f>
        <v>2</v>
      </c>
    </row>
    <row r="7" spans="1:25" ht="17.25">
      <c r="A7" s="40">
        <v>73</v>
      </c>
      <c r="B7" s="81" t="s">
        <v>181</v>
      </c>
      <c r="C7" s="82" t="s">
        <v>12</v>
      </c>
      <c r="D7" s="77">
        <v>1</v>
      </c>
      <c r="E7" s="62">
        <v>1.266</v>
      </c>
      <c r="F7" s="63">
        <v>0</v>
      </c>
      <c r="G7" s="64">
        <f t="shared" si="0"/>
        <v>8.734</v>
      </c>
      <c r="H7" s="17">
        <f t="shared" si="1"/>
        <v>9.734</v>
      </c>
      <c r="I7" s="73">
        <f>VLOOKUP(H7,T$5:U$36,2,FALSE)</f>
        <v>10</v>
      </c>
      <c r="J7" s="67">
        <v>2.7</v>
      </c>
      <c r="K7" s="62">
        <v>2.5</v>
      </c>
      <c r="L7" s="63">
        <v>0</v>
      </c>
      <c r="M7" s="64">
        <f t="shared" si="2"/>
        <v>7.5</v>
      </c>
      <c r="N7" s="17">
        <f t="shared" si="3"/>
        <v>10.2</v>
      </c>
      <c r="O7" s="73">
        <f>VLOOKUP(N7,V$5:W$36,2,FALSE)</f>
        <v>10</v>
      </c>
      <c r="P7" s="19">
        <f t="shared" si="4"/>
        <v>19.933999999999997</v>
      </c>
      <c r="Q7" s="18">
        <f>VLOOKUP(P7,X$5:Y$36,2,FALSE)</f>
        <v>16</v>
      </c>
      <c r="S7" s="37">
        <v>3</v>
      </c>
      <c r="T7" s="37">
        <f t="shared" si="5"/>
        <v>10.2</v>
      </c>
      <c r="U7" s="37">
        <f t="shared" si="6"/>
        <v>2</v>
      </c>
      <c r="V7" s="37">
        <f t="shared" si="7"/>
        <v>10.6</v>
      </c>
      <c r="W7" s="37">
        <f t="shared" si="8"/>
        <v>3</v>
      </c>
      <c r="X7" s="37">
        <f t="shared" si="9"/>
        <v>20.7</v>
      </c>
      <c r="Y7" s="37">
        <f t="shared" si="10"/>
        <v>3</v>
      </c>
    </row>
    <row r="8" spans="1:25" ht="17.25">
      <c r="A8" s="40">
        <v>74</v>
      </c>
      <c r="B8" s="81" t="s">
        <v>182</v>
      </c>
      <c r="C8" s="82" t="s">
        <v>12</v>
      </c>
      <c r="D8" s="77">
        <v>1</v>
      </c>
      <c r="E8" s="62">
        <v>1.3</v>
      </c>
      <c r="F8" s="63">
        <v>0</v>
      </c>
      <c r="G8" s="64">
        <f t="shared" si="0"/>
        <v>8.7</v>
      </c>
      <c r="H8" s="17">
        <f t="shared" si="1"/>
        <v>9.7</v>
      </c>
      <c r="I8" s="73">
        <f>VLOOKUP(H8,T$5:U$36,2,FALSE)</f>
        <v>11</v>
      </c>
      <c r="J8" s="67">
        <v>2.7</v>
      </c>
      <c r="K8" s="62">
        <v>2.6</v>
      </c>
      <c r="L8" s="63">
        <v>0</v>
      </c>
      <c r="M8" s="64">
        <f t="shared" si="2"/>
        <v>7.4</v>
      </c>
      <c r="N8" s="17">
        <f t="shared" si="3"/>
        <v>10.100000000000001</v>
      </c>
      <c r="O8" s="73">
        <f>VLOOKUP(N8,V$5:W$36,2,FALSE)</f>
        <v>11</v>
      </c>
      <c r="P8" s="19">
        <f t="shared" si="4"/>
        <v>19.8</v>
      </c>
      <c r="Q8" s="18">
        <f>VLOOKUP(P8,X$5:Y$36,2,FALSE)</f>
        <v>19</v>
      </c>
      <c r="S8" s="37">
        <v>4</v>
      </c>
      <c r="T8" s="37">
        <f t="shared" si="5"/>
        <v>10.134</v>
      </c>
      <c r="U8" s="37">
        <f t="shared" si="6"/>
        <v>3</v>
      </c>
      <c r="V8" s="37">
        <f t="shared" si="7"/>
        <v>10.5</v>
      </c>
      <c r="W8" s="37">
        <f t="shared" si="8"/>
        <v>4</v>
      </c>
      <c r="X8" s="37">
        <f t="shared" si="9"/>
        <v>20.634</v>
      </c>
      <c r="Y8" s="37">
        <f t="shared" si="10"/>
        <v>4</v>
      </c>
    </row>
    <row r="9" spans="1:25" ht="17.25">
      <c r="A9" s="40">
        <v>75</v>
      </c>
      <c r="B9" s="81" t="s">
        <v>102</v>
      </c>
      <c r="C9" s="82" t="s">
        <v>12</v>
      </c>
      <c r="D9" s="77">
        <v>1</v>
      </c>
      <c r="E9" s="62">
        <v>0.766</v>
      </c>
      <c r="F9" s="63">
        <v>0</v>
      </c>
      <c r="G9" s="64">
        <f t="shared" si="0"/>
        <v>9.234</v>
      </c>
      <c r="H9" s="17">
        <f t="shared" si="1"/>
        <v>10.234</v>
      </c>
      <c r="I9" s="73">
        <f>VLOOKUP(H9,T$5:U$36,2,FALSE)</f>
        <v>1</v>
      </c>
      <c r="J9" s="67">
        <v>2.7</v>
      </c>
      <c r="K9" s="62">
        <v>1.75</v>
      </c>
      <c r="L9" s="63">
        <v>0</v>
      </c>
      <c r="M9" s="64">
        <f t="shared" si="2"/>
        <v>8.25</v>
      </c>
      <c r="N9" s="17">
        <f t="shared" si="3"/>
        <v>10.95</v>
      </c>
      <c r="O9" s="73">
        <f>VLOOKUP(N9,V$5:W$36,2,FALSE)</f>
        <v>1</v>
      </c>
      <c r="P9" s="19">
        <f t="shared" si="4"/>
        <v>21.183999999999997</v>
      </c>
      <c r="Q9" s="18">
        <f>VLOOKUP(P9,X$5:Y$36,2,FALSE)</f>
        <v>1</v>
      </c>
      <c r="S9" s="37">
        <v>5</v>
      </c>
      <c r="T9" s="37">
        <f t="shared" si="5"/>
        <v>10.034</v>
      </c>
      <c r="U9" s="37">
        <f t="shared" si="6"/>
        <v>4</v>
      </c>
      <c r="V9" s="37">
        <f t="shared" si="7"/>
        <v>10.5</v>
      </c>
      <c r="W9" s="37">
        <f t="shared" si="8"/>
        <v>4</v>
      </c>
      <c r="X9" s="37">
        <f t="shared" si="9"/>
        <v>20.384</v>
      </c>
      <c r="Y9" s="37">
        <f t="shared" si="10"/>
        <v>5</v>
      </c>
    </row>
    <row r="10" spans="1:25" ht="17.25">
      <c r="A10" s="40">
        <v>76</v>
      </c>
      <c r="B10" s="81" t="s">
        <v>100</v>
      </c>
      <c r="C10" s="82" t="s">
        <v>18</v>
      </c>
      <c r="D10" s="77">
        <v>1</v>
      </c>
      <c r="E10" s="62">
        <v>1.166</v>
      </c>
      <c r="F10" s="63">
        <v>0</v>
      </c>
      <c r="G10" s="64">
        <f t="shared" si="0"/>
        <v>8.834</v>
      </c>
      <c r="H10" s="17">
        <f t="shared" si="1"/>
        <v>9.834</v>
      </c>
      <c r="I10" s="73">
        <f>VLOOKUP(H10,T$5:U$36,2,FALSE)</f>
        <v>7</v>
      </c>
      <c r="J10" s="67">
        <v>2.5</v>
      </c>
      <c r="K10" s="62">
        <v>2.05</v>
      </c>
      <c r="L10" s="63">
        <v>0</v>
      </c>
      <c r="M10" s="64">
        <f t="shared" si="2"/>
        <v>7.95</v>
      </c>
      <c r="N10" s="17">
        <f t="shared" si="3"/>
        <v>10.45</v>
      </c>
      <c r="O10" s="73">
        <f>VLOOKUP(N10,V$5:W$36,2,FALSE)</f>
        <v>5</v>
      </c>
      <c r="P10" s="19">
        <f t="shared" si="4"/>
        <v>20.284</v>
      </c>
      <c r="Q10" s="18">
        <f>VLOOKUP(P10,X$5:Y$36,2,FALSE)</f>
        <v>8</v>
      </c>
      <c r="S10" s="37">
        <v>6</v>
      </c>
      <c r="T10" s="37">
        <f t="shared" si="5"/>
        <v>10.034</v>
      </c>
      <c r="U10" s="37">
        <f t="shared" si="6"/>
        <v>4</v>
      </c>
      <c r="V10" s="37">
        <f t="shared" si="7"/>
        <v>10.5</v>
      </c>
      <c r="W10" s="37">
        <f t="shared" si="8"/>
        <v>4</v>
      </c>
      <c r="X10" s="37">
        <f t="shared" si="9"/>
        <v>20.334</v>
      </c>
      <c r="Y10" s="37">
        <f t="shared" si="10"/>
        <v>6</v>
      </c>
    </row>
    <row r="11" spans="1:25" ht="17.25">
      <c r="A11" s="40">
        <v>77</v>
      </c>
      <c r="B11" s="81" t="s">
        <v>101</v>
      </c>
      <c r="C11" s="82" t="s">
        <v>18</v>
      </c>
      <c r="D11" s="77">
        <v>1</v>
      </c>
      <c r="E11" s="62">
        <v>1.066</v>
      </c>
      <c r="F11" s="63">
        <v>0</v>
      </c>
      <c r="G11" s="64">
        <f t="shared" si="0"/>
        <v>8.934</v>
      </c>
      <c r="H11" s="17">
        <f t="shared" si="1"/>
        <v>9.934</v>
      </c>
      <c r="I11" s="73">
        <f>VLOOKUP(H11,T$5:U$36,2,FALSE)</f>
        <v>6</v>
      </c>
      <c r="J11" s="67">
        <v>2.6</v>
      </c>
      <c r="K11" s="62">
        <v>2.15</v>
      </c>
      <c r="L11" s="63">
        <v>0</v>
      </c>
      <c r="M11" s="64">
        <f t="shared" si="2"/>
        <v>7.85</v>
      </c>
      <c r="N11" s="17">
        <f t="shared" si="3"/>
        <v>10.45</v>
      </c>
      <c r="O11" s="73">
        <f>VLOOKUP(N11,V$5:W$36,2,FALSE)</f>
        <v>5</v>
      </c>
      <c r="P11" s="19">
        <f t="shared" si="4"/>
        <v>20.384</v>
      </c>
      <c r="Q11" s="18">
        <f>VLOOKUP(P11,X$5:Y$36,2,FALSE)</f>
        <v>5</v>
      </c>
      <c r="S11" s="37">
        <v>7</v>
      </c>
      <c r="T11" s="37">
        <f t="shared" si="5"/>
        <v>9.967</v>
      </c>
      <c r="U11" s="37">
        <f t="shared" si="6"/>
        <v>5</v>
      </c>
      <c r="V11" s="37">
        <f t="shared" si="7"/>
        <v>10.5</v>
      </c>
      <c r="W11" s="37">
        <f t="shared" si="8"/>
        <v>4</v>
      </c>
      <c r="X11" s="37">
        <f t="shared" si="9"/>
        <v>20.317</v>
      </c>
      <c r="Y11" s="37">
        <f t="shared" si="10"/>
        <v>7</v>
      </c>
    </row>
    <row r="12" spans="1:25" ht="17.25">
      <c r="A12" s="40">
        <v>78</v>
      </c>
      <c r="B12" s="81" t="s">
        <v>39</v>
      </c>
      <c r="C12" s="82" t="s">
        <v>18</v>
      </c>
      <c r="D12" s="77">
        <v>1</v>
      </c>
      <c r="E12" s="62">
        <v>1.566</v>
      </c>
      <c r="F12" s="63">
        <v>0</v>
      </c>
      <c r="G12" s="64">
        <f t="shared" si="0"/>
        <v>8.434</v>
      </c>
      <c r="H12" s="17">
        <f t="shared" si="1"/>
        <v>9.434</v>
      </c>
      <c r="I12" s="73">
        <f>VLOOKUP(H12,T$5:U$36,2,FALSE)</f>
        <v>17</v>
      </c>
      <c r="J12" s="67">
        <v>2.5</v>
      </c>
      <c r="K12" s="62">
        <v>2.2</v>
      </c>
      <c r="L12" s="63">
        <v>0</v>
      </c>
      <c r="M12" s="64">
        <f t="shared" si="2"/>
        <v>7.8</v>
      </c>
      <c r="N12" s="17">
        <f t="shared" si="3"/>
        <v>10.3</v>
      </c>
      <c r="O12" s="73">
        <f>VLOOKUP(N12,V$5:W$36,2,FALSE)</f>
        <v>8</v>
      </c>
      <c r="P12" s="19">
        <f t="shared" si="4"/>
        <v>19.734</v>
      </c>
      <c r="Q12" s="18">
        <f>VLOOKUP(P12,X$5:Y$36,2,FALSE)</f>
        <v>22</v>
      </c>
      <c r="S12" s="37">
        <v>8</v>
      </c>
      <c r="T12" s="37">
        <f t="shared" si="5"/>
        <v>9.934</v>
      </c>
      <c r="U12" s="37">
        <f t="shared" si="6"/>
        <v>6</v>
      </c>
      <c r="V12" s="37">
        <f t="shared" si="7"/>
        <v>10.45</v>
      </c>
      <c r="W12" s="37">
        <f t="shared" si="8"/>
        <v>5</v>
      </c>
      <c r="X12" s="37">
        <f t="shared" si="9"/>
        <v>20.284</v>
      </c>
      <c r="Y12" s="37">
        <f t="shared" si="10"/>
        <v>8</v>
      </c>
    </row>
    <row r="13" spans="1:25" ht="17.25">
      <c r="A13" s="120">
        <v>79</v>
      </c>
      <c r="B13" s="81" t="s">
        <v>183</v>
      </c>
      <c r="C13" s="82" t="s">
        <v>18</v>
      </c>
      <c r="D13" s="77">
        <v>1</v>
      </c>
      <c r="E13" s="62">
        <v>1.466</v>
      </c>
      <c r="F13" s="63">
        <v>0</v>
      </c>
      <c r="G13" s="64">
        <f t="shared" si="0"/>
        <v>8.534</v>
      </c>
      <c r="H13" s="17">
        <f t="shared" si="1"/>
        <v>9.534</v>
      </c>
      <c r="I13" s="73">
        <f>VLOOKUP(H13,T$5:U$36,2,FALSE)</f>
        <v>15</v>
      </c>
      <c r="J13" s="67">
        <v>2.4</v>
      </c>
      <c r="K13" s="62">
        <v>2.05</v>
      </c>
      <c r="L13" s="63">
        <v>0</v>
      </c>
      <c r="M13" s="64">
        <f t="shared" si="2"/>
        <v>7.95</v>
      </c>
      <c r="N13" s="17">
        <f t="shared" si="3"/>
        <v>10.35</v>
      </c>
      <c r="O13" s="73">
        <f>VLOOKUP(N13,V$5:W$36,2,FALSE)</f>
        <v>7</v>
      </c>
      <c r="P13" s="19">
        <f t="shared" si="4"/>
        <v>19.884</v>
      </c>
      <c r="Q13" s="18">
        <f>VLOOKUP(P13,X$5:Y$36,2,FALSE)</f>
        <v>18</v>
      </c>
      <c r="S13" s="37">
        <v>9</v>
      </c>
      <c r="T13" s="37">
        <f t="shared" si="5"/>
        <v>9.834</v>
      </c>
      <c r="U13" s="37">
        <f t="shared" si="6"/>
        <v>7</v>
      </c>
      <c r="V13" s="37">
        <f t="shared" si="7"/>
        <v>10.45</v>
      </c>
      <c r="W13" s="37">
        <f t="shared" si="8"/>
        <v>5</v>
      </c>
      <c r="X13" s="37">
        <f t="shared" si="9"/>
        <v>20.234</v>
      </c>
      <c r="Y13" s="37">
        <f t="shared" si="10"/>
        <v>9</v>
      </c>
    </row>
    <row r="14" spans="1:25" ht="17.25">
      <c r="A14" s="40">
        <v>80</v>
      </c>
      <c r="B14" s="81" t="s">
        <v>95</v>
      </c>
      <c r="C14" s="82" t="s">
        <v>11</v>
      </c>
      <c r="D14" s="77">
        <v>1</v>
      </c>
      <c r="E14" s="62">
        <v>1.433</v>
      </c>
      <c r="F14" s="63">
        <v>0</v>
      </c>
      <c r="G14" s="64">
        <f t="shared" si="0"/>
        <v>8.567</v>
      </c>
      <c r="H14" s="17">
        <f t="shared" si="1"/>
        <v>9.567</v>
      </c>
      <c r="I14" s="73">
        <f>VLOOKUP(H14,T$5:U$36,2,FALSE)</f>
        <v>14</v>
      </c>
      <c r="J14" s="67">
        <v>2.4</v>
      </c>
      <c r="K14" s="62">
        <v>2.05</v>
      </c>
      <c r="L14" s="63">
        <v>0</v>
      </c>
      <c r="M14" s="64">
        <f t="shared" si="2"/>
        <v>7.95</v>
      </c>
      <c r="N14" s="17">
        <f t="shared" si="3"/>
        <v>10.35</v>
      </c>
      <c r="O14" s="73">
        <f>VLOOKUP(N14,V$5:W$36,2,FALSE)</f>
        <v>7</v>
      </c>
      <c r="P14" s="19">
        <f t="shared" si="4"/>
        <v>19.917</v>
      </c>
      <c r="Q14" s="18">
        <f>VLOOKUP(P14,X$5:Y$36,2,FALSE)</f>
        <v>17</v>
      </c>
      <c r="S14" s="37">
        <v>10</v>
      </c>
      <c r="T14" s="37">
        <f t="shared" si="5"/>
        <v>9.8</v>
      </c>
      <c r="U14" s="37">
        <f t="shared" si="6"/>
        <v>8</v>
      </c>
      <c r="V14" s="37">
        <f t="shared" si="7"/>
        <v>10.4</v>
      </c>
      <c r="W14" s="37">
        <f t="shared" si="8"/>
        <v>6</v>
      </c>
      <c r="X14" s="37">
        <f t="shared" si="9"/>
        <v>20.134</v>
      </c>
      <c r="Y14" s="37">
        <f t="shared" si="10"/>
        <v>10</v>
      </c>
    </row>
    <row r="15" spans="1:25" ht="17.25">
      <c r="A15" s="40">
        <v>81</v>
      </c>
      <c r="B15" s="81" t="s">
        <v>97</v>
      </c>
      <c r="C15" s="82" t="s">
        <v>11</v>
      </c>
      <c r="D15" s="77">
        <v>1</v>
      </c>
      <c r="E15" s="62">
        <v>1.366</v>
      </c>
      <c r="F15" s="63">
        <v>0</v>
      </c>
      <c r="G15" s="64">
        <f t="shared" si="0"/>
        <v>8.634</v>
      </c>
      <c r="H15" s="17">
        <f t="shared" si="1"/>
        <v>9.634</v>
      </c>
      <c r="I15" s="73">
        <f>VLOOKUP(H15,T$5:U$36,2,FALSE)</f>
        <v>13</v>
      </c>
      <c r="J15" s="67">
        <v>2</v>
      </c>
      <c r="K15" s="62">
        <v>2</v>
      </c>
      <c r="L15" s="63">
        <v>0</v>
      </c>
      <c r="M15" s="64">
        <f t="shared" si="2"/>
        <v>8</v>
      </c>
      <c r="N15" s="17">
        <f t="shared" si="3"/>
        <v>10</v>
      </c>
      <c r="O15" s="73">
        <f>VLOOKUP(N15,V$5:W$36,2,FALSE)</f>
        <v>12</v>
      </c>
      <c r="P15" s="19">
        <f t="shared" si="4"/>
        <v>19.634</v>
      </c>
      <c r="Q15" s="18">
        <f>VLOOKUP(P15,X$5:Y$36,2,FALSE)</f>
        <v>24</v>
      </c>
      <c r="S15" s="37">
        <v>11</v>
      </c>
      <c r="T15" s="37">
        <f t="shared" si="5"/>
        <v>9.8</v>
      </c>
      <c r="U15" s="37">
        <f t="shared" si="6"/>
        <v>8</v>
      </c>
      <c r="V15" s="37">
        <f t="shared" si="7"/>
        <v>10.35</v>
      </c>
      <c r="W15" s="37">
        <f t="shared" si="8"/>
        <v>7</v>
      </c>
      <c r="X15" s="37">
        <f t="shared" si="9"/>
        <v>20.116999999999997</v>
      </c>
      <c r="Y15" s="37">
        <f t="shared" si="10"/>
        <v>11</v>
      </c>
    </row>
    <row r="16" spans="1:25" ht="17.25">
      <c r="A16" s="40">
        <v>82</v>
      </c>
      <c r="B16" s="81" t="s">
        <v>184</v>
      </c>
      <c r="C16" s="82" t="s">
        <v>11</v>
      </c>
      <c r="D16" s="77">
        <v>1</v>
      </c>
      <c r="E16" s="62">
        <v>1.466</v>
      </c>
      <c r="F16" s="63">
        <v>0</v>
      </c>
      <c r="G16" s="64">
        <f t="shared" si="0"/>
        <v>8.534</v>
      </c>
      <c r="H16" s="17">
        <f t="shared" si="1"/>
        <v>9.534</v>
      </c>
      <c r="I16" s="73">
        <f>VLOOKUP(H16,T$5:U$36,2,FALSE)</f>
        <v>15</v>
      </c>
      <c r="J16" s="67">
        <v>2.5</v>
      </c>
      <c r="K16" s="62">
        <v>2.3</v>
      </c>
      <c r="L16" s="63">
        <v>0.1</v>
      </c>
      <c r="M16" s="64">
        <f t="shared" si="2"/>
        <v>7.7</v>
      </c>
      <c r="N16" s="17">
        <f t="shared" si="3"/>
        <v>10.1</v>
      </c>
      <c r="O16" s="73">
        <f>VLOOKUP(N16,V$5:W$36,2,FALSE)</f>
        <v>11</v>
      </c>
      <c r="P16" s="19">
        <f t="shared" si="4"/>
        <v>19.634</v>
      </c>
      <c r="Q16" s="18">
        <f>VLOOKUP(P16,X$5:Y$36,2,FALSE)</f>
        <v>24</v>
      </c>
      <c r="S16" s="37">
        <v>12</v>
      </c>
      <c r="T16" s="37">
        <f t="shared" si="5"/>
        <v>9.767</v>
      </c>
      <c r="U16" s="37">
        <f t="shared" si="6"/>
        <v>9</v>
      </c>
      <c r="V16" s="37">
        <f t="shared" si="7"/>
        <v>10.35</v>
      </c>
      <c r="W16" s="37">
        <f t="shared" si="8"/>
        <v>7</v>
      </c>
      <c r="X16" s="37">
        <f t="shared" si="9"/>
        <v>20.034</v>
      </c>
      <c r="Y16" s="37">
        <f t="shared" si="10"/>
        <v>12</v>
      </c>
    </row>
    <row r="17" spans="1:25" ht="17.25">
      <c r="A17" s="40">
        <v>83</v>
      </c>
      <c r="B17" s="81" t="s">
        <v>185</v>
      </c>
      <c r="C17" s="82" t="s">
        <v>11</v>
      </c>
      <c r="D17" s="77">
        <v>1</v>
      </c>
      <c r="E17" s="62">
        <v>0.966</v>
      </c>
      <c r="F17" s="63">
        <v>0</v>
      </c>
      <c r="G17" s="64">
        <f t="shared" si="0"/>
        <v>9.034</v>
      </c>
      <c r="H17" s="17">
        <f t="shared" si="1"/>
        <v>10.034</v>
      </c>
      <c r="I17" s="73">
        <f>VLOOKUP(H17,T$5:U$36,2,FALSE)</f>
        <v>4</v>
      </c>
      <c r="J17" s="67">
        <v>2</v>
      </c>
      <c r="K17" s="62">
        <v>2.05</v>
      </c>
      <c r="L17" s="63">
        <v>0</v>
      </c>
      <c r="M17" s="64">
        <f t="shared" si="2"/>
        <v>7.95</v>
      </c>
      <c r="N17" s="17">
        <f t="shared" si="3"/>
        <v>9.95</v>
      </c>
      <c r="O17" s="73">
        <f>VLOOKUP(N17,V$5:W$36,2,FALSE)</f>
        <v>13</v>
      </c>
      <c r="P17" s="19">
        <f t="shared" si="4"/>
        <v>19.984</v>
      </c>
      <c r="Q17" s="18">
        <f>VLOOKUP(P17,X$5:Y$36,2,FALSE)</f>
        <v>14</v>
      </c>
      <c r="S17" s="37">
        <v>13</v>
      </c>
      <c r="T17" s="37">
        <f t="shared" si="5"/>
        <v>9.734</v>
      </c>
      <c r="U17" s="37">
        <f t="shared" si="6"/>
        <v>10</v>
      </c>
      <c r="V17" s="37">
        <f t="shared" si="7"/>
        <v>10.35</v>
      </c>
      <c r="W17" s="37">
        <f t="shared" si="8"/>
        <v>7</v>
      </c>
      <c r="X17" s="37">
        <f t="shared" si="9"/>
        <v>20</v>
      </c>
      <c r="Y17" s="37">
        <f t="shared" si="10"/>
        <v>13</v>
      </c>
    </row>
    <row r="18" spans="1:25" ht="17.25">
      <c r="A18" s="40">
        <v>84</v>
      </c>
      <c r="B18" s="81" t="s">
        <v>186</v>
      </c>
      <c r="C18" s="82" t="s">
        <v>11</v>
      </c>
      <c r="D18" s="77">
        <v>1</v>
      </c>
      <c r="E18" s="62">
        <v>1.266</v>
      </c>
      <c r="F18" s="63">
        <v>0</v>
      </c>
      <c r="G18" s="64">
        <f t="shared" si="0"/>
        <v>8.734</v>
      </c>
      <c r="H18" s="17">
        <f t="shared" si="1"/>
        <v>9.734</v>
      </c>
      <c r="I18" s="73">
        <f>VLOOKUP(H18,T$5:U$36,2,FALSE)</f>
        <v>10</v>
      </c>
      <c r="J18" s="67">
        <v>1.8</v>
      </c>
      <c r="K18" s="62">
        <v>2</v>
      </c>
      <c r="L18" s="63">
        <v>1</v>
      </c>
      <c r="M18" s="64">
        <f t="shared" si="2"/>
        <v>8</v>
      </c>
      <c r="N18" s="17">
        <f t="shared" si="3"/>
        <v>8.8</v>
      </c>
      <c r="O18" s="73">
        <f>VLOOKUP(N18,V$5:W$36,2,FALSE)</f>
        <v>15</v>
      </c>
      <c r="P18" s="19">
        <f t="shared" si="4"/>
        <v>18.534</v>
      </c>
      <c r="Q18" s="18">
        <f>VLOOKUP(P18,X$5:Y$36,2,FALSE)</f>
        <v>30</v>
      </c>
      <c r="S18" s="37">
        <v>14</v>
      </c>
      <c r="T18" s="37">
        <f t="shared" si="5"/>
        <v>9.734</v>
      </c>
      <c r="U18" s="37">
        <f t="shared" si="6"/>
        <v>10</v>
      </c>
      <c r="V18" s="37">
        <f t="shared" si="7"/>
        <v>10.35</v>
      </c>
      <c r="W18" s="37">
        <f t="shared" si="8"/>
        <v>7</v>
      </c>
      <c r="X18" s="37">
        <f t="shared" si="9"/>
        <v>19.984</v>
      </c>
      <c r="Y18" s="37">
        <f t="shared" si="10"/>
        <v>14</v>
      </c>
    </row>
    <row r="19" spans="1:25" ht="17.25">
      <c r="A19" s="40">
        <v>85</v>
      </c>
      <c r="B19" s="81" t="s">
        <v>98</v>
      </c>
      <c r="C19" s="82" t="s">
        <v>11</v>
      </c>
      <c r="D19" s="77">
        <v>1</v>
      </c>
      <c r="E19" s="62">
        <v>0.966</v>
      </c>
      <c r="F19" s="63">
        <v>0</v>
      </c>
      <c r="G19" s="64">
        <f t="shared" si="0"/>
        <v>9.034</v>
      </c>
      <c r="H19" s="17">
        <f t="shared" si="1"/>
        <v>10.034</v>
      </c>
      <c r="I19" s="73">
        <f>VLOOKUP(H19,T$5:U$36,2,FALSE)</f>
        <v>4</v>
      </c>
      <c r="J19" s="67">
        <v>2.6</v>
      </c>
      <c r="K19" s="62">
        <v>2</v>
      </c>
      <c r="L19" s="63">
        <v>0</v>
      </c>
      <c r="M19" s="64">
        <f t="shared" si="2"/>
        <v>8</v>
      </c>
      <c r="N19" s="17">
        <f t="shared" si="3"/>
        <v>10.6</v>
      </c>
      <c r="O19" s="73">
        <f>VLOOKUP(N19,V$5:W$36,2,FALSE)</f>
        <v>3</v>
      </c>
      <c r="P19" s="19">
        <f t="shared" si="4"/>
        <v>20.634</v>
      </c>
      <c r="Q19" s="18">
        <f>VLOOKUP(P19,X$5:Y$36,2,FALSE)</f>
        <v>4</v>
      </c>
      <c r="S19" s="37">
        <v>15</v>
      </c>
      <c r="T19" s="37">
        <f t="shared" si="5"/>
        <v>9.7</v>
      </c>
      <c r="U19" s="37">
        <f t="shared" si="6"/>
        <v>11</v>
      </c>
      <c r="V19" s="37">
        <f t="shared" si="7"/>
        <v>10.35</v>
      </c>
      <c r="W19" s="37">
        <f t="shared" si="8"/>
        <v>7</v>
      </c>
      <c r="X19" s="37">
        <f t="shared" si="9"/>
        <v>19.967</v>
      </c>
      <c r="Y19" s="37">
        <f t="shared" si="10"/>
        <v>15</v>
      </c>
    </row>
    <row r="20" spans="1:25" ht="17.25">
      <c r="A20" s="40">
        <v>86</v>
      </c>
      <c r="B20" s="81" t="s">
        <v>187</v>
      </c>
      <c r="C20" s="82" t="s">
        <v>11</v>
      </c>
      <c r="D20" s="77">
        <v>1</v>
      </c>
      <c r="E20" s="62">
        <v>0.866</v>
      </c>
      <c r="F20" s="63">
        <v>0</v>
      </c>
      <c r="G20" s="64">
        <f t="shared" si="0"/>
        <v>9.134</v>
      </c>
      <c r="H20" s="17">
        <f t="shared" si="1"/>
        <v>10.134</v>
      </c>
      <c r="I20" s="73">
        <f>VLOOKUP(H20,T$5:U$36,2,FALSE)</f>
        <v>3</v>
      </c>
      <c r="J20" s="67">
        <v>2.5</v>
      </c>
      <c r="K20" s="62">
        <v>2.3</v>
      </c>
      <c r="L20" s="63">
        <v>0</v>
      </c>
      <c r="M20" s="64">
        <f t="shared" si="2"/>
        <v>7.7</v>
      </c>
      <c r="N20" s="17">
        <f t="shared" si="3"/>
        <v>10.2</v>
      </c>
      <c r="O20" s="73">
        <f>VLOOKUP(N20,V$5:W$36,2,FALSE)</f>
        <v>10</v>
      </c>
      <c r="P20" s="19">
        <f t="shared" si="4"/>
        <v>20.334</v>
      </c>
      <c r="Q20" s="18">
        <f>VLOOKUP(P20,X$5:Y$36,2,FALSE)</f>
        <v>6</v>
      </c>
      <c r="S20" s="37">
        <v>16</v>
      </c>
      <c r="T20" s="37">
        <f t="shared" si="5"/>
        <v>9.667</v>
      </c>
      <c r="U20" s="37">
        <f t="shared" si="6"/>
        <v>12</v>
      </c>
      <c r="V20" s="37">
        <f t="shared" si="7"/>
        <v>10.3</v>
      </c>
      <c r="W20" s="37">
        <f t="shared" si="8"/>
        <v>8</v>
      </c>
      <c r="X20" s="37">
        <f t="shared" si="9"/>
        <v>19.933999999999997</v>
      </c>
      <c r="Y20" s="37">
        <f t="shared" si="10"/>
        <v>16</v>
      </c>
    </row>
    <row r="21" spans="1:25" ht="17.25">
      <c r="A21" s="40">
        <v>87</v>
      </c>
      <c r="B21" s="81" t="s">
        <v>92</v>
      </c>
      <c r="C21" s="82" t="s">
        <v>41</v>
      </c>
      <c r="D21" s="77">
        <v>1</v>
      </c>
      <c r="E21" s="62">
        <v>1.366</v>
      </c>
      <c r="F21" s="63">
        <v>0</v>
      </c>
      <c r="G21" s="64">
        <f t="shared" si="0"/>
        <v>8.634</v>
      </c>
      <c r="H21" s="17">
        <f t="shared" si="1"/>
        <v>9.634</v>
      </c>
      <c r="I21" s="73">
        <f>VLOOKUP(H21,T$5:U$36,2,FALSE)</f>
        <v>13</v>
      </c>
      <c r="J21" s="67">
        <v>2.7</v>
      </c>
      <c r="K21" s="62">
        <v>2.2</v>
      </c>
      <c r="L21" s="63">
        <v>0</v>
      </c>
      <c r="M21" s="64">
        <f t="shared" si="2"/>
        <v>7.8</v>
      </c>
      <c r="N21" s="17">
        <f t="shared" si="3"/>
        <v>10.5</v>
      </c>
      <c r="O21" s="73">
        <f>VLOOKUP(N21,V$5:W$36,2,FALSE)</f>
        <v>4</v>
      </c>
      <c r="P21" s="19">
        <f t="shared" si="4"/>
        <v>20.134</v>
      </c>
      <c r="Q21" s="18">
        <f>VLOOKUP(P21,X$5:Y$36,2,FALSE)</f>
        <v>10</v>
      </c>
      <c r="S21" s="37">
        <v>17</v>
      </c>
      <c r="T21" s="37">
        <f t="shared" si="5"/>
        <v>9.634</v>
      </c>
      <c r="U21" s="37">
        <f t="shared" si="6"/>
        <v>13</v>
      </c>
      <c r="V21" s="37">
        <f t="shared" si="7"/>
        <v>10.3</v>
      </c>
      <c r="W21" s="37">
        <f t="shared" si="8"/>
        <v>8</v>
      </c>
      <c r="X21" s="37">
        <f t="shared" si="9"/>
        <v>19.917</v>
      </c>
      <c r="Y21" s="37">
        <f t="shared" si="10"/>
        <v>17</v>
      </c>
    </row>
    <row r="22" spans="1:25" ht="17.25">
      <c r="A22" s="40">
        <v>88</v>
      </c>
      <c r="B22" s="81" t="s">
        <v>93</v>
      </c>
      <c r="C22" s="82" t="s">
        <v>41</v>
      </c>
      <c r="D22" s="77">
        <v>1</v>
      </c>
      <c r="E22" s="62">
        <v>1.2</v>
      </c>
      <c r="F22" s="63">
        <v>0</v>
      </c>
      <c r="G22" s="64">
        <f t="shared" si="0"/>
        <v>8.8</v>
      </c>
      <c r="H22" s="17">
        <f t="shared" si="1"/>
        <v>9.8</v>
      </c>
      <c r="I22" s="73">
        <f>VLOOKUP(H22,T$5:U$36,2,FALSE)</f>
        <v>8</v>
      </c>
      <c r="J22" s="67">
        <v>2</v>
      </c>
      <c r="K22" s="62">
        <v>2.05</v>
      </c>
      <c r="L22" s="63">
        <v>0</v>
      </c>
      <c r="M22" s="64">
        <f t="shared" si="2"/>
        <v>7.95</v>
      </c>
      <c r="N22" s="17">
        <f t="shared" si="3"/>
        <v>9.95</v>
      </c>
      <c r="O22" s="73">
        <f>VLOOKUP(N22,V$5:W$36,2,FALSE)</f>
        <v>13</v>
      </c>
      <c r="P22" s="19">
        <f t="shared" si="4"/>
        <v>19.75</v>
      </c>
      <c r="Q22" s="18">
        <f>VLOOKUP(P22,X$5:Y$36,2,FALSE)</f>
        <v>21</v>
      </c>
      <c r="S22" s="37">
        <v>18</v>
      </c>
      <c r="T22" s="37">
        <f t="shared" si="5"/>
        <v>9.634</v>
      </c>
      <c r="U22" s="37">
        <f t="shared" si="6"/>
        <v>13</v>
      </c>
      <c r="V22" s="37">
        <f t="shared" si="7"/>
        <v>10.25</v>
      </c>
      <c r="W22" s="37">
        <f t="shared" si="8"/>
        <v>9</v>
      </c>
      <c r="X22" s="37">
        <f t="shared" si="9"/>
        <v>19.884</v>
      </c>
      <c r="Y22" s="37">
        <f t="shared" si="10"/>
        <v>18</v>
      </c>
    </row>
    <row r="23" spans="1:25" ht="17.25">
      <c r="A23" s="40">
        <v>89</v>
      </c>
      <c r="B23" s="81" t="s">
        <v>42</v>
      </c>
      <c r="C23" s="82" t="s">
        <v>41</v>
      </c>
      <c r="D23" s="77">
        <v>1</v>
      </c>
      <c r="E23" s="62">
        <v>1.466</v>
      </c>
      <c r="F23" s="63">
        <v>0</v>
      </c>
      <c r="G23" s="64">
        <f t="shared" si="0"/>
        <v>8.534</v>
      </c>
      <c r="H23" s="17">
        <f t="shared" si="1"/>
        <v>9.534</v>
      </c>
      <c r="I23" s="73">
        <f>VLOOKUP(H23,T$5:U$36,2,FALSE)</f>
        <v>15</v>
      </c>
      <c r="J23" s="67">
        <v>2.6</v>
      </c>
      <c r="K23" s="62">
        <v>1.9</v>
      </c>
      <c r="L23" s="63">
        <v>0</v>
      </c>
      <c r="M23" s="64">
        <f t="shared" si="2"/>
        <v>8.1</v>
      </c>
      <c r="N23" s="17">
        <f t="shared" si="3"/>
        <v>10.7</v>
      </c>
      <c r="O23" s="73">
        <f>VLOOKUP(N23,V$5:W$36,2,FALSE)</f>
        <v>2</v>
      </c>
      <c r="P23" s="19">
        <f t="shared" si="4"/>
        <v>20.234</v>
      </c>
      <c r="Q23" s="18">
        <f>VLOOKUP(P23,X$5:Y$36,2,FALSE)</f>
        <v>9</v>
      </c>
      <c r="S23" s="37">
        <v>19</v>
      </c>
      <c r="T23" s="37">
        <f t="shared" si="5"/>
        <v>9.634</v>
      </c>
      <c r="U23" s="37">
        <f t="shared" si="6"/>
        <v>13</v>
      </c>
      <c r="V23" s="37">
        <f t="shared" si="7"/>
        <v>10.2</v>
      </c>
      <c r="W23" s="37">
        <f t="shared" si="8"/>
        <v>10</v>
      </c>
      <c r="X23" s="37">
        <f t="shared" si="9"/>
        <v>19.8</v>
      </c>
      <c r="Y23" s="37">
        <f t="shared" si="10"/>
        <v>19</v>
      </c>
    </row>
    <row r="24" spans="1:25" ht="17.25">
      <c r="A24" s="40">
        <v>90</v>
      </c>
      <c r="B24" s="81" t="s">
        <v>188</v>
      </c>
      <c r="C24" s="82" t="s">
        <v>41</v>
      </c>
      <c r="D24" s="77">
        <v>1</v>
      </c>
      <c r="E24" s="62">
        <v>2.866</v>
      </c>
      <c r="F24" s="63">
        <v>0</v>
      </c>
      <c r="G24" s="64">
        <f t="shared" si="0"/>
        <v>7.134</v>
      </c>
      <c r="H24" s="17">
        <f t="shared" si="1"/>
        <v>8.134</v>
      </c>
      <c r="I24" s="73">
        <f>VLOOKUP(H24,T$5:U$36,2,FALSE)</f>
        <v>22</v>
      </c>
      <c r="J24" s="67">
        <v>2.6</v>
      </c>
      <c r="K24" s="62">
        <v>2.1</v>
      </c>
      <c r="L24" s="63">
        <v>0</v>
      </c>
      <c r="M24" s="64">
        <f t="shared" si="2"/>
        <v>7.9</v>
      </c>
      <c r="N24" s="17">
        <f t="shared" si="3"/>
        <v>10.5</v>
      </c>
      <c r="O24" s="73">
        <f>VLOOKUP(N24,V$5:W$36,2,FALSE)</f>
        <v>4</v>
      </c>
      <c r="P24" s="19">
        <f t="shared" si="4"/>
        <v>18.634</v>
      </c>
      <c r="Q24" s="18">
        <f>VLOOKUP(P24,X$5:Y$36,2,FALSE)</f>
        <v>29</v>
      </c>
      <c r="S24" s="37">
        <v>20</v>
      </c>
      <c r="T24" s="37">
        <f t="shared" si="5"/>
        <v>9.567</v>
      </c>
      <c r="U24" s="37">
        <f t="shared" si="6"/>
        <v>14</v>
      </c>
      <c r="V24" s="37">
        <f t="shared" si="7"/>
        <v>10.2</v>
      </c>
      <c r="W24" s="37">
        <f t="shared" si="8"/>
        <v>10</v>
      </c>
      <c r="X24" s="37">
        <f t="shared" si="9"/>
        <v>19.784</v>
      </c>
      <c r="Y24" s="37">
        <f t="shared" si="10"/>
        <v>20</v>
      </c>
    </row>
    <row r="25" spans="1:25" ht="17.25">
      <c r="A25" s="40">
        <v>115</v>
      </c>
      <c r="B25" s="81" t="s">
        <v>103</v>
      </c>
      <c r="C25" s="82" t="s">
        <v>104</v>
      </c>
      <c r="D25" s="77">
        <v>1</v>
      </c>
      <c r="E25" s="62">
        <v>1.233</v>
      </c>
      <c r="F25" s="63">
        <v>0</v>
      </c>
      <c r="G25" s="64">
        <f t="shared" si="0"/>
        <v>8.767</v>
      </c>
      <c r="H25" s="17">
        <f t="shared" si="1"/>
        <v>9.767</v>
      </c>
      <c r="I25" s="73">
        <f>VLOOKUP(H25,T$5:U$36,2,FALSE)</f>
        <v>9</v>
      </c>
      <c r="J25" s="67">
        <v>2.4</v>
      </c>
      <c r="K25" s="62">
        <v>2.05</v>
      </c>
      <c r="L25" s="63">
        <v>0</v>
      </c>
      <c r="M25" s="64">
        <f t="shared" si="2"/>
        <v>7.95</v>
      </c>
      <c r="N25" s="17">
        <f t="shared" si="3"/>
        <v>10.35</v>
      </c>
      <c r="O25" s="73">
        <f>VLOOKUP(N25,V$5:W$36,2,FALSE)</f>
        <v>7</v>
      </c>
      <c r="P25" s="19">
        <f t="shared" si="4"/>
        <v>20.116999999999997</v>
      </c>
      <c r="Q25" s="18">
        <f>VLOOKUP(P25,X$5:Y$36,2,FALSE)</f>
        <v>11</v>
      </c>
      <c r="S25" s="37">
        <v>21</v>
      </c>
      <c r="T25" s="37">
        <f t="shared" si="5"/>
        <v>9.534</v>
      </c>
      <c r="U25" s="37">
        <f t="shared" si="6"/>
        <v>15</v>
      </c>
      <c r="V25" s="37">
        <f t="shared" si="7"/>
        <v>10.2</v>
      </c>
      <c r="W25" s="37">
        <f t="shared" si="8"/>
        <v>10</v>
      </c>
      <c r="X25" s="37">
        <f t="shared" si="9"/>
        <v>19.75</v>
      </c>
      <c r="Y25" s="37">
        <f t="shared" si="10"/>
        <v>21</v>
      </c>
    </row>
    <row r="26" spans="1:25" ht="17.25">
      <c r="A26" s="40">
        <v>116</v>
      </c>
      <c r="B26" s="81" t="s">
        <v>105</v>
      </c>
      <c r="C26" s="82" t="s">
        <v>104</v>
      </c>
      <c r="D26" s="77">
        <v>1</v>
      </c>
      <c r="E26" s="62">
        <v>1.566</v>
      </c>
      <c r="F26" s="63">
        <v>0</v>
      </c>
      <c r="G26" s="64">
        <f t="shared" si="0"/>
        <v>8.434</v>
      </c>
      <c r="H26" s="17">
        <f t="shared" si="1"/>
        <v>9.434</v>
      </c>
      <c r="I26" s="73">
        <f>VLOOKUP(H26,T$5:U$36,2,FALSE)</f>
        <v>17</v>
      </c>
      <c r="J26" s="67">
        <v>2.5</v>
      </c>
      <c r="K26" s="62">
        <v>2.15</v>
      </c>
      <c r="L26" s="63">
        <v>0</v>
      </c>
      <c r="M26" s="64">
        <f t="shared" si="2"/>
        <v>7.85</v>
      </c>
      <c r="N26" s="17">
        <f t="shared" si="3"/>
        <v>10.35</v>
      </c>
      <c r="O26" s="73">
        <f>VLOOKUP(N26,V$5:W$36,2,FALSE)</f>
        <v>7</v>
      </c>
      <c r="P26" s="19">
        <f t="shared" si="4"/>
        <v>19.784</v>
      </c>
      <c r="Q26" s="18">
        <f>VLOOKUP(P26,X$5:Y$36,2,FALSE)</f>
        <v>20</v>
      </c>
      <c r="S26" s="37">
        <v>22</v>
      </c>
      <c r="T26" s="37">
        <f t="shared" si="5"/>
        <v>9.534</v>
      </c>
      <c r="U26" s="37">
        <f t="shared" si="6"/>
        <v>15</v>
      </c>
      <c r="V26" s="37">
        <f t="shared" si="7"/>
        <v>10.2</v>
      </c>
      <c r="W26" s="37">
        <f t="shared" si="8"/>
        <v>10</v>
      </c>
      <c r="X26" s="37">
        <f t="shared" si="9"/>
        <v>19.734</v>
      </c>
      <c r="Y26" s="37">
        <f t="shared" si="10"/>
        <v>22</v>
      </c>
    </row>
    <row r="27" spans="1:25" ht="17.25">
      <c r="A27" s="40">
        <v>117</v>
      </c>
      <c r="B27" s="81" t="s">
        <v>197</v>
      </c>
      <c r="C27" s="82" t="s">
        <v>88</v>
      </c>
      <c r="D27" s="77">
        <v>1</v>
      </c>
      <c r="E27" s="62">
        <v>1.333</v>
      </c>
      <c r="F27" s="63">
        <v>0</v>
      </c>
      <c r="G27" s="64">
        <f t="shared" si="0"/>
        <v>8.667</v>
      </c>
      <c r="H27" s="17">
        <f t="shared" si="1"/>
        <v>9.667</v>
      </c>
      <c r="I27" s="73">
        <f>VLOOKUP(H27,T$5:U$36,2,FALSE)</f>
        <v>12</v>
      </c>
      <c r="J27" s="67">
        <v>2.6</v>
      </c>
      <c r="K27" s="62">
        <v>2.3</v>
      </c>
      <c r="L27" s="63">
        <v>0</v>
      </c>
      <c r="M27" s="64">
        <f t="shared" si="2"/>
        <v>7.7</v>
      </c>
      <c r="N27" s="17">
        <f t="shared" si="3"/>
        <v>10.3</v>
      </c>
      <c r="O27" s="73">
        <f>VLOOKUP(N27,V$5:W$36,2,FALSE)</f>
        <v>8</v>
      </c>
      <c r="P27" s="19">
        <f t="shared" si="4"/>
        <v>19.967</v>
      </c>
      <c r="Q27" s="18">
        <f>VLOOKUP(P27,X$5:Y$36,2,FALSE)</f>
        <v>15</v>
      </c>
      <c r="S27" s="37">
        <v>23</v>
      </c>
      <c r="T27" s="37">
        <f t="shared" si="5"/>
        <v>9.534</v>
      </c>
      <c r="U27" s="37">
        <f t="shared" si="6"/>
        <v>15</v>
      </c>
      <c r="V27" s="37">
        <f t="shared" si="7"/>
        <v>10.100000000000001</v>
      </c>
      <c r="W27" s="37">
        <f t="shared" si="8"/>
        <v>11</v>
      </c>
      <c r="X27" s="37">
        <f t="shared" si="9"/>
        <v>19.7</v>
      </c>
      <c r="Y27" s="37">
        <f t="shared" si="10"/>
        <v>23</v>
      </c>
    </row>
    <row r="28" spans="1:25" ht="17.25">
      <c r="A28" s="40">
        <v>118</v>
      </c>
      <c r="B28" s="81" t="s">
        <v>198</v>
      </c>
      <c r="C28" s="82" t="s">
        <v>88</v>
      </c>
      <c r="D28" s="77">
        <v>1</v>
      </c>
      <c r="E28" s="62">
        <v>1.966</v>
      </c>
      <c r="F28" s="63">
        <v>0</v>
      </c>
      <c r="G28" s="64">
        <f t="shared" si="0"/>
        <v>8.034</v>
      </c>
      <c r="H28" s="17">
        <f t="shared" si="1"/>
        <v>9.034</v>
      </c>
      <c r="I28" s="73">
        <f>VLOOKUP(H28,T$5:U$36,2,FALSE)</f>
        <v>20</v>
      </c>
      <c r="J28" s="67">
        <v>2.6</v>
      </c>
      <c r="K28" s="62">
        <v>2.35</v>
      </c>
      <c r="L28" s="63">
        <v>0</v>
      </c>
      <c r="M28" s="64">
        <f t="shared" si="2"/>
        <v>7.65</v>
      </c>
      <c r="N28" s="17">
        <f t="shared" si="3"/>
        <v>10.25</v>
      </c>
      <c r="O28" s="73">
        <f>VLOOKUP(N28,V$5:W$36,2,FALSE)</f>
        <v>9</v>
      </c>
      <c r="P28" s="19">
        <f t="shared" si="4"/>
        <v>19.284</v>
      </c>
      <c r="Q28" s="18">
        <f>VLOOKUP(P28,X$5:Y$36,2,FALSE)</f>
        <v>26</v>
      </c>
      <c r="S28" s="37">
        <v>24</v>
      </c>
      <c r="T28" s="37">
        <f t="shared" si="5"/>
        <v>9.5</v>
      </c>
      <c r="U28" s="37">
        <f t="shared" si="6"/>
        <v>16</v>
      </c>
      <c r="V28" s="37">
        <f t="shared" si="7"/>
        <v>10.1</v>
      </c>
      <c r="W28" s="37">
        <f t="shared" si="8"/>
        <v>11</v>
      </c>
      <c r="X28" s="37">
        <f t="shared" si="9"/>
        <v>19.634</v>
      </c>
      <c r="Y28" s="37">
        <f t="shared" si="10"/>
        <v>24</v>
      </c>
    </row>
    <row r="29" spans="1:25" ht="17.25">
      <c r="A29" s="40">
        <v>119</v>
      </c>
      <c r="B29" s="81" t="s">
        <v>199</v>
      </c>
      <c r="C29" s="82" t="s">
        <v>88</v>
      </c>
      <c r="D29" s="77">
        <v>1</v>
      </c>
      <c r="E29" s="62">
        <v>1.2</v>
      </c>
      <c r="F29" s="63">
        <v>0</v>
      </c>
      <c r="G29" s="64">
        <f t="shared" si="0"/>
        <v>8.8</v>
      </c>
      <c r="H29" s="17">
        <f t="shared" si="1"/>
        <v>9.8</v>
      </c>
      <c r="I29" s="73">
        <f>VLOOKUP(H29,T$5:U$36,2,FALSE)</f>
        <v>8</v>
      </c>
      <c r="J29" s="67">
        <v>2.6</v>
      </c>
      <c r="K29" s="62">
        <v>2.4</v>
      </c>
      <c r="L29" s="63">
        <v>0</v>
      </c>
      <c r="M29" s="64">
        <f t="shared" si="2"/>
        <v>7.6</v>
      </c>
      <c r="N29" s="17">
        <f t="shared" si="3"/>
        <v>10.2</v>
      </c>
      <c r="O29" s="73">
        <f>VLOOKUP(N29,V$5:W$36,2,FALSE)</f>
        <v>10</v>
      </c>
      <c r="P29" s="19">
        <f t="shared" si="4"/>
        <v>20</v>
      </c>
      <c r="Q29" s="18">
        <f>VLOOKUP(P29,X$5:Y$36,2,FALSE)</f>
        <v>13</v>
      </c>
      <c r="S29" s="37">
        <v>25</v>
      </c>
      <c r="T29" s="37">
        <f t="shared" si="5"/>
        <v>9.5</v>
      </c>
      <c r="U29" s="37">
        <f t="shared" si="6"/>
        <v>16</v>
      </c>
      <c r="V29" s="37">
        <f t="shared" si="7"/>
        <v>10</v>
      </c>
      <c r="W29" s="37">
        <f t="shared" si="8"/>
        <v>12</v>
      </c>
      <c r="X29" s="37">
        <f t="shared" si="9"/>
        <v>19.634</v>
      </c>
      <c r="Y29" s="37">
        <f t="shared" si="10"/>
        <v>24</v>
      </c>
    </row>
    <row r="30" spans="1:25" ht="17.25">
      <c r="A30" s="100">
        <v>170</v>
      </c>
      <c r="B30" s="81" t="s">
        <v>200</v>
      </c>
      <c r="C30" s="82" t="s">
        <v>88</v>
      </c>
      <c r="D30" s="77">
        <v>1</v>
      </c>
      <c r="E30" s="62">
        <v>1.366</v>
      </c>
      <c r="F30" s="63">
        <v>0</v>
      </c>
      <c r="G30" s="64">
        <f t="shared" si="0"/>
        <v>8.634</v>
      </c>
      <c r="H30" s="17">
        <f t="shared" si="1"/>
        <v>9.634</v>
      </c>
      <c r="I30" s="73">
        <f>VLOOKUP(H30,T$5:U$36,2,FALSE)</f>
        <v>13</v>
      </c>
      <c r="J30" s="67">
        <v>2.6</v>
      </c>
      <c r="K30" s="62">
        <v>2.2</v>
      </c>
      <c r="L30" s="63">
        <v>0</v>
      </c>
      <c r="M30" s="64">
        <f t="shared" si="2"/>
        <v>7.8</v>
      </c>
      <c r="N30" s="17">
        <f t="shared" si="3"/>
        <v>10.4</v>
      </c>
      <c r="O30" s="73">
        <f>VLOOKUP(N30,V$5:W$36,2,FALSE)</f>
        <v>6</v>
      </c>
      <c r="P30" s="19">
        <f t="shared" si="4"/>
        <v>20.034</v>
      </c>
      <c r="Q30" s="18">
        <f>VLOOKUP(P30,X$5:Y$36,2,FALSE)</f>
        <v>12</v>
      </c>
      <c r="S30" s="37">
        <v>26</v>
      </c>
      <c r="T30" s="37">
        <f t="shared" si="5"/>
        <v>9.434</v>
      </c>
      <c r="U30" s="37">
        <f t="shared" si="6"/>
        <v>17</v>
      </c>
      <c r="V30" s="37">
        <f t="shared" si="7"/>
        <v>10</v>
      </c>
      <c r="W30" s="37">
        <f t="shared" si="8"/>
        <v>12</v>
      </c>
      <c r="X30" s="37">
        <f t="shared" si="9"/>
        <v>19.5</v>
      </c>
      <c r="Y30" s="37">
        <f t="shared" si="10"/>
        <v>25</v>
      </c>
    </row>
    <row r="31" spans="1:25" ht="17.25">
      <c r="A31" s="40">
        <v>120</v>
      </c>
      <c r="B31" s="81" t="s">
        <v>201</v>
      </c>
      <c r="C31" s="82" t="s">
        <v>16</v>
      </c>
      <c r="D31" s="77">
        <v>1</v>
      </c>
      <c r="E31" s="62">
        <v>1.5</v>
      </c>
      <c r="F31" s="63">
        <v>0</v>
      </c>
      <c r="G31" s="64">
        <f t="shared" si="0"/>
        <v>8.5</v>
      </c>
      <c r="H31" s="17">
        <f t="shared" si="1"/>
        <v>9.5</v>
      </c>
      <c r="I31" s="73">
        <f>VLOOKUP(H31,T$5:U$36,2,FALSE)</f>
        <v>16</v>
      </c>
      <c r="J31" s="67">
        <v>2.6</v>
      </c>
      <c r="K31" s="62">
        <v>2.4</v>
      </c>
      <c r="L31" s="63">
        <v>0</v>
      </c>
      <c r="M31" s="64">
        <f t="shared" si="2"/>
        <v>7.6</v>
      </c>
      <c r="N31" s="17">
        <f t="shared" si="3"/>
        <v>10.2</v>
      </c>
      <c r="O31" s="73">
        <f>VLOOKUP(N31,V$5:W$36,2,FALSE)</f>
        <v>10</v>
      </c>
      <c r="P31" s="19">
        <f t="shared" si="4"/>
        <v>19.7</v>
      </c>
      <c r="Q31" s="18">
        <f>VLOOKUP(P31,X$5:Y$36,2,FALSE)</f>
        <v>23</v>
      </c>
      <c r="S31" s="37">
        <v>27</v>
      </c>
      <c r="T31" s="37">
        <f t="shared" si="5"/>
        <v>9.434</v>
      </c>
      <c r="U31" s="37">
        <f t="shared" si="6"/>
        <v>17</v>
      </c>
      <c r="V31" s="37">
        <f t="shared" si="7"/>
        <v>10</v>
      </c>
      <c r="W31" s="37">
        <f t="shared" si="8"/>
        <v>12</v>
      </c>
      <c r="X31" s="37">
        <f t="shared" si="9"/>
        <v>19.284</v>
      </c>
      <c r="Y31" s="37">
        <f t="shared" si="10"/>
        <v>26</v>
      </c>
    </row>
    <row r="32" spans="1:25" ht="17.25">
      <c r="A32" s="40">
        <v>121</v>
      </c>
      <c r="B32" s="81" t="s">
        <v>202</v>
      </c>
      <c r="C32" s="82" t="s">
        <v>16</v>
      </c>
      <c r="D32" s="77">
        <v>1</v>
      </c>
      <c r="E32" s="62">
        <v>1.7</v>
      </c>
      <c r="F32" s="63">
        <v>0</v>
      </c>
      <c r="G32" s="64">
        <f t="shared" si="0"/>
        <v>8.3</v>
      </c>
      <c r="H32" s="17">
        <f t="shared" si="1"/>
        <v>9.3</v>
      </c>
      <c r="I32" s="73">
        <f>VLOOKUP(H32,T$5:U$36,2,FALSE)</f>
        <v>19</v>
      </c>
      <c r="J32" s="67">
        <v>1.9</v>
      </c>
      <c r="K32" s="62">
        <v>3.3</v>
      </c>
      <c r="L32" s="63">
        <v>0</v>
      </c>
      <c r="M32" s="64">
        <f t="shared" si="2"/>
        <v>6.7</v>
      </c>
      <c r="N32" s="17">
        <f t="shared" si="3"/>
        <v>8.6</v>
      </c>
      <c r="O32" s="73">
        <f>VLOOKUP(N32,V$5:W$36,2,FALSE)</f>
        <v>16</v>
      </c>
      <c r="P32" s="19">
        <f t="shared" si="4"/>
        <v>17.9</v>
      </c>
      <c r="Q32" s="18">
        <f>VLOOKUP(P32,X$5:Y$36,2,FALSE)</f>
        <v>31</v>
      </c>
      <c r="S32" s="37">
        <v>28</v>
      </c>
      <c r="T32" s="37">
        <f t="shared" si="5"/>
        <v>9.367</v>
      </c>
      <c r="U32" s="37">
        <f t="shared" si="6"/>
        <v>18</v>
      </c>
      <c r="V32" s="37">
        <f t="shared" si="7"/>
        <v>9.95</v>
      </c>
      <c r="W32" s="37">
        <f t="shared" si="8"/>
        <v>13</v>
      </c>
      <c r="X32" s="37">
        <f t="shared" si="9"/>
        <v>19</v>
      </c>
      <c r="Y32" s="37">
        <f t="shared" si="10"/>
        <v>27</v>
      </c>
    </row>
    <row r="33" spans="1:25" ht="17.25">
      <c r="A33" s="40">
        <v>122</v>
      </c>
      <c r="B33" s="81" t="s">
        <v>203</v>
      </c>
      <c r="C33" s="82" t="s">
        <v>16</v>
      </c>
      <c r="D33" s="77">
        <v>1</v>
      </c>
      <c r="E33" s="62">
        <v>1.633</v>
      </c>
      <c r="F33" s="63">
        <v>0</v>
      </c>
      <c r="G33" s="64">
        <f t="shared" si="0"/>
        <v>8.367</v>
      </c>
      <c r="H33" s="17">
        <f t="shared" si="1"/>
        <v>9.367</v>
      </c>
      <c r="I33" s="73">
        <f>VLOOKUP(H33,T$5:U$36,2,FALSE)</f>
        <v>18</v>
      </c>
      <c r="J33" s="67">
        <v>2.5</v>
      </c>
      <c r="K33" s="62">
        <v>2.6</v>
      </c>
      <c r="L33" s="63">
        <v>0.5</v>
      </c>
      <c r="M33" s="64">
        <f t="shared" si="2"/>
        <v>7.4</v>
      </c>
      <c r="N33" s="17">
        <f t="shared" si="3"/>
        <v>9.4</v>
      </c>
      <c r="O33" s="73">
        <f>VLOOKUP(N33,V$5:W$36,2,FALSE)</f>
        <v>14</v>
      </c>
      <c r="P33" s="19">
        <f t="shared" si="4"/>
        <v>18.767000000000003</v>
      </c>
      <c r="Q33" s="18">
        <f>VLOOKUP(P33,X$5:Y$36,2,FALSE)</f>
        <v>28</v>
      </c>
      <c r="S33" s="37">
        <v>29</v>
      </c>
      <c r="T33" s="37">
        <f t="shared" si="5"/>
        <v>9.3</v>
      </c>
      <c r="U33" s="37">
        <f t="shared" si="6"/>
        <v>19</v>
      </c>
      <c r="V33" s="37">
        <f t="shared" si="7"/>
        <v>9.95</v>
      </c>
      <c r="W33" s="37">
        <f t="shared" si="8"/>
        <v>13</v>
      </c>
      <c r="X33" s="37">
        <f t="shared" si="9"/>
        <v>18.767000000000003</v>
      </c>
      <c r="Y33" s="37">
        <f t="shared" si="10"/>
        <v>28</v>
      </c>
    </row>
    <row r="34" spans="1:25" ht="17.25">
      <c r="A34" s="40">
        <v>123</v>
      </c>
      <c r="B34" s="81" t="s">
        <v>204</v>
      </c>
      <c r="C34" s="82" t="s">
        <v>55</v>
      </c>
      <c r="D34" s="77">
        <v>1</v>
      </c>
      <c r="E34" s="62">
        <v>1.5</v>
      </c>
      <c r="F34" s="63">
        <v>0</v>
      </c>
      <c r="G34" s="64">
        <f t="shared" si="0"/>
        <v>8.5</v>
      </c>
      <c r="H34" s="17">
        <f t="shared" si="1"/>
        <v>9.5</v>
      </c>
      <c r="I34" s="73">
        <f>VLOOKUP(H34,T$5:U$36,2,FALSE)</f>
        <v>16</v>
      </c>
      <c r="J34" s="67">
        <v>2</v>
      </c>
      <c r="K34" s="62">
        <v>2</v>
      </c>
      <c r="L34" s="63">
        <v>0</v>
      </c>
      <c r="M34" s="64">
        <f t="shared" si="2"/>
        <v>8</v>
      </c>
      <c r="N34" s="17">
        <f t="shared" si="3"/>
        <v>10</v>
      </c>
      <c r="O34" s="73">
        <f>VLOOKUP(N34,V$5:W$36,2,FALSE)</f>
        <v>12</v>
      </c>
      <c r="P34" s="19">
        <f t="shared" si="4"/>
        <v>19.5</v>
      </c>
      <c r="Q34" s="18">
        <f>VLOOKUP(P34,X$5:Y$36,2,FALSE)</f>
        <v>25</v>
      </c>
      <c r="S34" s="37">
        <v>30</v>
      </c>
      <c r="T34" s="37">
        <f t="shared" si="5"/>
        <v>9.034</v>
      </c>
      <c r="U34" s="37">
        <f t="shared" si="6"/>
        <v>20</v>
      </c>
      <c r="V34" s="37">
        <f t="shared" si="7"/>
        <v>9.4</v>
      </c>
      <c r="W34" s="37">
        <f t="shared" si="8"/>
        <v>14</v>
      </c>
      <c r="X34" s="37">
        <f t="shared" si="9"/>
        <v>18.634</v>
      </c>
      <c r="Y34" s="37">
        <f t="shared" si="10"/>
        <v>29</v>
      </c>
    </row>
    <row r="35" spans="1:25" ht="17.25">
      <c r="A35" s="40">
        <v>124</v>
      </c>
      <c r="B35" s="81" t="s">
        <v>205</v>
      </c>
      <c r="C35" s="82" t="s">
        <v>85</v>
      </c>
      <c r="D35" s="77">
        <v>1</v>
      </c>
      <c r="E35" s="62">
        <v>0.8</v>
      </c>
      <c r="F35" s="63">
        <v>0</v>
      </c>
      <c r="G35" s="64">
        <f t="shared" si="0"/>
        <v>9.2</v>
      </c>
      <c r="H35" s="17">
        <f t="shared" si="1"/>
        <v>10.2</v>
      </c>
      <c r="I35" s="73">
        <f>VLOOKUP(H35,T$5:U$36,2,FALSE)</f>
        <v>2</v>
      </c>
      <c r="J35" s="67">
        <v>2.6</v>
      </c>
      <c r="K35" s="62">
        <v>2.1</v>
      </c>
      <c r="L35" s="63">
        <v>0</v>
      </c>
      <c r="M35" s="64">
        <f t="shared" si="2"/>
        <v>7.9</v>
      </c>
      <c r="N35" s="17">
        <f t="shared" si="3"/>
        <v>10.5</v>
      </c>
      <c r="O35" s="73">
        <f>VLOOKUP(N35,V$5:W$36,2,FALSE)</f>
        <v>4</v>
      </c>
      <c r="P35" s="19">
        <f t="shared" si="4"/>
        <v>20.7</v>
      </c>
      <c r="Q35" s="18">
        <f>VLOOKUP(P35,X$5:Y$36,2,FALSE)</f>
        <v>3</v>
      </c>
      <c r="S35" s="37">
        <v>31</v>
      </c>
      <c r="T35" s="37">
        <f t="shared" si="5"/>
        <v>9</v>
      </c>
      <c r="U35" s="37">
        <f t="shared" si="6"/>
        <v>21</v>
      </c>
      <c r="V35" s="37">
        <f t="shared" si="7"/>
        <v>8.8</v>
      </c>
      <c r="W35" s="37">
        <f t="shared" si="8"/>
        <v>15</v>
      </c>
      <c r="X35" s="37">
        <f t="shared" si="9"/>
        <v>18.534</v>
      </c>
      <c r="Y35" s="37">
        <f t="shared" si="10"/>
        <v>30</v>
      </c>
    </row>
    <row r="36" spans="1:25" ht="18" thickBot="1">
      <c r="A36" s="136">
        <v>125</v>
      </c>
      <c r="B36" s="99" t="s">
        <v>206</v>
      </c>
      <c r="C36" s="83" t="s">
        <v>85</v>
      </c>
      <c r="D36" s="78">
        <v>1</v>
      </c>
      <c r="E36" s="69">
        <v>0.766</v>
      </c>
      <c r="F36" s="70">
        <v>0</v>
      </c>
      <c r="G36" s="71">
        <f>10-E36</f>
        <v>9.234</v>
      </c>
      <c r="H36" s="54">
        <f>D36+G36-F36</f>
        <v>10.234</v>
      </c>
      <c r="I36" s="74">
        <f>VLOOKUP(H36,T$5:U$36,2,FALSE)</f>
        <v>1</v>
      </c>
      <c r="J36" s="68">
        <v>2.6</v>
      </c>
      <c r="K36" s="69">
        <v>2.1</v>
      </c>
      <c r="L36" s="70">
        <v>0</v>
      </c>
      <c r="M36" s="71">
        <f>10-K36</f>
        <v>7.9</v>
      </c>
      <c r="N36" s="54">
        <f>J36+M36-L36</f>
        <v>10.5</v>
      </c>
      <c r="O36" s="74">
        <f>VLOOKUP(N36,V$5:W$36,2,FALSE)</f>
        <v>4</v>
      </c>
      <c r="P36" s="56">
        <f>H36+N36</f>
        <v>20.734</v>
      </c>
      <c r="Q36" s="55">
        <f>VLOOKUP(P36,X$5:Y$36,2,FALSE)</f>
        <v>2</v>
      </c>
      <c r="S36" s="37">
        <v>32</v>
      </c>
      <c r="T36" s="37">
        <f t="shared" si="5"/>
        <v>8.134</v>
      </c>
      <c r="U36" s="37">
        <f t="shared" si="6"/>
        <v>22</v>
      </c>
      <c r="V36" s="37">
        <f t="shared" si="7"/>
        <v>8.6</v>
      </c>
      <c r="W36" s="37">
        <f t="shared" si="8"/>
        <v>16</v>
      </c>
      <c r="X36" s="37">
        <f t="shared" si="9"/>
        <v>17.9</v>
      </c>
      <c r="Y36" s="37">
        <f t="shared" si="10"/>
        <v>31</v>
      </c>
    </row>
    <row r="37" spans="1:17" s="34" customFormat="1" ht="21" thickBot="1">
      <c r="A37" s="24"/>
      <c r="B37" s="25"/>
      <c r="C37" s="25"/>
      <c r="D37" s="26"/>
      <c r="E37" s="26"/>
      <c r="F37" s="27"/>
      <c r="G37" s="28"/>
      <c r="H37" s="31"/>
      <c r="I37" s="32"/>
      <c r="J37" s="26" t="s">
        <v>0</v>
      </c>
      <c r="K37" s="26"/>
      <c r="L37" s="27"/>
      <c r="M37" s="28"/>
      <c r="N37" s="31"/>
      <c r="O37" s="32"/>
      <c r="P37" s="31"/>
      <c r="Q37" s="33"/>
    </row>
    <row r="38" spans="1:17" ht="38.25" thickBot="1">
      <c r="A38" s="84" t="s">
        <v>21</v>
      </c>
      <c r="B38" s="85"/>
      <c r="C38" s="86"/>
      <c r="D38" s="4"/>
      <c r="E38" s="4"/>
      <c r="F38" s="4"/>
      <c r="G38" s="3"/>
      <c r="H38" s="3"/>
      <c r="I38" s="2"/>
      <c r="J38" s="5"/>
      <c r="K38" s="5"/>
      <c r="L38" s="5"/>
      <c r="M38" s="3"/>
      <c r="N38" s="3"/>
      <c r="O38" s="3"/>
      <c r="P38" s="3"/>
      <c r="Q38" s="6"/>
    </row>
    <row r="39" spans="1:25" ht="18" thickBot="1">
      <c r="A39" s="87" t="s">
        <v>1</v>
      </c>
      <c r="B39" s="88" t="s">
        <v>2</v>
      </c>
      <c r="C39" s="89" t="s">
        <v>3</v>
      </c>
      <c r="D39" s="11" t="s">
        <v>4</v>
      </c>
      <c r="E39" s="11"/>
      <c r="F39" s="11"/>
      <c r="G39" s="11"/>
      <c r="H39" s="126"/>
      <c r="I39" s="127"/>
      <c r="J39" s="10" t="s">
        <v>5</v>
      </c>
      <c r="K39" s="11"/>
      <c r="L39" s="11"/>
      <c r="M39" s="11"/>
      <c r="N39" s="126"/>
      <c r="O39" s="127"/>
      <c r="P39" s="128" t="s">
        <v>6</v>
      </c>
      <c r="Q39" s="129"/>
      <c r="S39" s="43"/>
      <c r="T39" s="43" t="s">
        <v>4</v>
      </c>
      <c r="U39" s="43"/>
      <c r="V39" s="44" t="s">
        <v>5</v>
      </c>
      <c r="W39" s="44"/>
      <c r="X39" s="44" t="s">
        <v>6</v>
      </c>
      <c r="Y39" s="44"/>
    </row>
    <row r="40" spans="1:25" ht="17.25">
      <c r="A40" s="118"/>
      <c r="B40" s="81"/>
      <c r="C40" s="82"/>
      <c r="D40" s="13" t="s">
        <v>7</v>
      </c>
      <c r="E40" s="66" t="s">
        <v>13</v>
      </c>
      <c r="F40" s="66" t="s">
        <v>14</v>
      </c>
      <c r="G40" s="14" t="s">
        <v>8</v>
      </c>
      <c r="H40" s="15" t="s">
        <v>9</v>
      </c>
      <c r="I40" s="12" t="s">
        <v>10</v>
      </c>
      <c r="J40" s="13" t="s">
        <v>7</v>
      </c>
      <c r="K40" s="66" t="s">
        <v>13</v>
      </c>
      <c r="L40" s="66" t="s">
        <v>14</v>
      </c>
      <c r="M40" s="14" t="s">
        <v>8</v>
      </c>
      <c r="N40" s="15" t="s">
        <v>9</v>
      </c>
      <c r="O40" s="72" t="s">
        <v>10</v>
      </c>
      <c r="P40" s="16" t="s">
        <v>9</v>
      </c>
      <c r="Q40" s="12" t="s">
        <v>10</v>
      </c>
      <c r="S40" s="45"/>
      <c r="T40" s="45"/>
      <c r="U40" s="45"/>
      <c r="V40" s="45"/>
      <c r="W40" s="45"/>
      <c r="X40" s="45"/>
      <c r="Y40" s="45"/>
    </row>
    <row r="41" spans="1:25" ht="17.25">
      <c r="A41" s="40">
        <v>92</v>
      </c>
      <c r="B41" s="81" t="s">
        <v>189</v>
      </c>
      <c r="C41" s="82" t="s">
        <v>88</v>
      </c>
      <c r="D41" s="77">
        <v>2</v>
      </c>
      <c r="E41" s="62">
        <v>2.1</v>
      </c>
      <c r="F41" s="63">
        <v>0</v>
      </c>
      <c r="G41" s="64">
        <f>10-E41</f>
        <v>7.9</v>
      </c>
      <c r="H41" s="17">
        <f>D41+G41-F41</f>
        <v>9.9</v>
      </c>
      <c r="I41" s="18">
        <f>VLOOKUP(H41,T$41:U$49,2,FALSE)</f>
        <v>7</v>
      </c>
      <c r="J41" s="77">
        <v>2.8</v>
      </c>
      <c r="K41" s="62">
        <v>2.65</v>
      </c>
      <c r="L41" s="63">
        <v>0</v>
      </c>
      <c r="M41" s="64">
        <f>10-K41</f>
        <v>7.35</v>
      </c>
      <c r="N41" s="17">
        <f>J41+M41-L41</f>
        <v>10.149999999999999</v>
      </c>
      <c r="O41" s="73">
        <f>VLOOKUP(N41,V$41:W$49,2,FALSE)</f>
        <v>4</v>
      </c>
      <c r="P41" s="19">
        <f>H41+N41</f>
        <v>20.049999999999997</v>
      </c>
      <c r="Q41" s="18">
        <f>VLOOKUP(P41,X$41:Y$49,2,FALSE)</f>
        <v>6</v>
      </c>
      <c r="S41" s="37">
        <v>1</v>
      </c>
      <c r="T41" s="37">
        <f>LARGE(H$41:H$49,$S41)</f>
        <v>10.8</v>
      </c>
      <c r="U41" s="37">
        <f>IF(T41=T40,U40,U40+1)</f>
        <v>1</v>
      </c>
      <c r="V41" s="37">
        <f>LARGE(N$41:N$49,$S41)</f>
        <v>10.85</v>
      </c>
      <c r="W41" s="37">
        <f>IF(V41=V40,W40,W40+1)</f>
        <v>1</v>
      </c>
      <c r="X41" s="37">
        <f>LARGE(P$41:P$49,$S41)</f>
        <v>21.65</v>
      </c>
      <c r="Y41" s="37">
        <f>IF(X41=X40,Y40,Y40+1)</f>
        <v>1</v>
      </c>
    </row>
    <row r="42" spans="1:25" ht="17.25">
      <c r="A42" s="40">
        <v>93</v>
      </c>
      <c r="B42" s="81" t="s">
        <v>190</v>
      </c>
      <c r="C42" s="82" t="s">
        <v>16</v>
      </c>
      <c r="D42" s="77">
        <v>2</v>
      </c>
      <c r="E42" s="62">
        <v>1.3</v>
      </c>
      <c r="F42" s="63">
        <v>0</v>
      </c>
      <c r="G42" s="64">
        <f>10-E42</f>
        <v>8.7</v>
      </c>
      <c r="H42" s="17">
        <f>D42+G42-F42</f>
        <v>10.7</v>
      </c>
      <c r="I42" s="18">
        <f>VLOOKUP(H42,T$41:U$49,2,FALSE)</f>
        <v>2</v>
      </c>
      <c r="J42" s="77">
        <v>2.8</v>
      </c>
      <c r="K42" s="62">
        <v>2.35</v>
      </c>
      <c r="L42" s="63">
        <v>0</v>
      </c>
      <c r="M42" s="64">
        <f>10-K42</f>
        <v>7.65</v>
      </c>
      <c r="N42" s="17">
        <f>J42+M42-L42</f>
        <v>10.45</v>
      </c>
      <c r="O42" s="73">
        <f>VLOOKUP(N42,V$41:W$49,2,FALSE)</f>
        <v>3</v>
      </c>
      <c r="P42" s="19">
        <f>H42+N42</f>
        <v>21.15</v>
      </c>
      <c r="Q42" s="18">
        <f>VLOOKUP(P42,X$41:Y$49,2,FALSE)</f>
        <v>2</v>
      </c>
      <c r="S42" s="37">
        <v>2</v>
      </c>
      <c r="T42" s="37">
        <f aca="true" t="shared" si="11" ref="T42:T49">LARGE(H$41:H$49,$S42)</f>
        <v>10.7</v>
      </c>
      <c r="U42" s="37">
        <f aca="true" t="shared" si="12" ref="U42:U49">IF(T42=T41,U41,U41+1)</f>
        <v>2</v>
      </c>
      <c r="V42" s="37">
        <f aca="true" t="shared" si="13" ref="V42:V49">LARGE(N$41:N$49,$S42)</f>
        <v>10.5</v>
      </c>
      <c r="W42" s="37">
        <f aca="true" t="shared" si="14" ref="W42:W49">IF(V42=V41,W41,W41+1)</f>
        <v>2</v>
      </c>
      <c r="X42" s="37">
        <f aca="true" t="shared" si="15" ref="X42:X49">LARGE(P$41:P$49,$S42)</f>
        <v>21.15</v>
      </c>
      <c r="Y42" s="37">
        <f aca="true" t="shared" si="16" ref="Y42:Y49">IF(X42=X41,Y41,Y41+1)</f>
        <v>2</v>
      </c>
    </row>
    <row r="43" spans="1:25" ht="17.25">
      <c r="A43" s="40">
        <v>94</v>
      </c>
      <c r="B43" s="81" t="s">
        <v>191</v>
      </c>
      <c r="C43" s="82" t="s">
        <v>17</v>
      </c>
      <c r="D43" s="77">
        <v>2.8</v>
      </c>
      <c r="E43" s="62">
        <v>2</v>
      </c>
      <c r="F43" s="63">
        <v>0</v>
      </c>
      <c r="G43" s="64">
        <f>10-E43</f>
        <v>8</v>
      </c>
      <c r="H43" s="17">
        <f>D43+G43-F43</f>
        <v>10.8</v>
      </c>
      <c r="I43" s="18">
        <f>VLOOKUP(H43,T$41:U$49,2,FALSE)</f>
        <v>1</v>
      </c>
      <c r="J43" s="77">
        <v>3</v>
      </c>
      <c r="K43" s="62">
        <v>2.15</v>
      </c>
      <c r="L43" s="63">
        <v>0</v>
      </c>
      <c r="M43" s="64">
        <f>10-K43</f>
        <v>7.85</v>
      </c>
      <c r="N43" s="17">
        <f>J43+M43-L43</f>
        <v>10.85</v>
      </c>
      <c r="O43" s="73">
        <f>VLOOKUP(N43,V$41:W$49,2,FALSE)</f>
        <v>1</v>
      </c>
      <c r="P43" s="19">
        <f>H43+N43</f>
        <v>21.65</v>
      </c>
      <c r="Q43" s="18">
        <f>VLOOKUP(P43,X$41:Y$49,2,FALSE)</f>
        <v>1</v>
      </c>
      <c r="S43" s="37">
        <v>3</v>
      </c>
      <c r="T43" s="37">
        <f t="shared" si="11"/>
        <v>10.4</v>
      </c>
      <c r="U43" s="37">
        <f t="shared" si="12"/>
        <v>3</v>
      </c>
      <c r="V43" s="37">
        <f t="shared" si="13"/>
        <v>10.5</v>
      </c>
      <c r="W43" s="37">
        <f t="shared" si="14"/>
        <v>2</v>
      </c>
      <c r="X43" s="37">
        <f t="shared" si="15"/>
        <v>20.9</v>
      </c>
      <c r="Y43" s="37">
        <f t="shared" si="16"/>
        <v>3</v>
      </c>
    </row>
    <row r="44" spans="1:25" ht="17.25">
      <c r="A44" s="40">
        <v>95</v>
      </c>
      <c r="B44" s="81" t="s">
        <v>24</v>
      </c>
      <c r="C44" s="82" t="s">
        <v>12</v>
      </c>
      <c r="D44" s="77">
        <v>1</v>
      </c>
      <c r="E44" s="62">
        <v>1.55</v>
      </c>
      <c r="F44" s="63">
        <v>0</v>
      </c>
      <c r="G44" s="64">
        <f>10-E44</f>
        <v>8.45</v>
      </c>
      <c r="H44" s="17">
        <f>D44+G44-F44</f>
        <v>9.45</v>
      </c>
      <c r="I44" s="18">
        <f>VLOOKUP(H44,T$41:U$49,2,FALSE)</f>
        <v>8</v>
      </c>
      <c r="J44" s="77">
        <v>2.8</v>
      </c>
      <c r="K44" s="62">
        <v>2.7</v>
      </c>
      <c r="L44" s="63">
        <v>0</v>
      </c>
      <c r="M44" s="64">
        <f>10-K44</f>
        <v>7.3</v>
      </c>
      <c r="N44" s="17">
        <f>J44+M44-L44</f>
        <v>10.1</v>
      </c>
      <c r="O44" s="73">
        <f>VLOOKUP(N44,V$41:W$49,2,FALSE)</f>
        <v>5</v>
      </c>
      <c r="P44" s="19">
        <f>H44+N44</f>
        <v>19.549999999999997</v>
      </c>
      <c r="Q44" s="18">
        <f>VLOOKUP(P44,X$41:Y$49,2,FALSE)</f>
        <v>9</v>
      </c>
      <c r="S44" s="37">
        <v>4</v>
      </c>
      <c r="T44" s="37">
        <f t="shared" si="11"/>
        <v>10.35</v>
      </c>
      <c r="U44" s="37">
        <f t="shared" si="12"/>
        <v>4</v>
      </c>
      <c r="V44" s="37">
        <f t="shared" si="13"/>
        <v>10.5</v>
      </c>
      <c r="W44" s="37">
        <f t="shared" si="14"/>
        <v>2</v>
      </c>
      <c r="X44" s="37">
        <f t="shared" si="15"/>
        <v>20.85</v>
      </c>
      <c r="Y44" s="37">
        <f t="shared" si="16"/>
        <v>4</v>
      </c>
    </row>
    <row r="45" spans="1:25" ht="17.25">
      <c r="A45" s="40">
        <v>96</v>
      </c>
      <c r="B45" s="81" t="s">
        <v>43</v>
      </c>
      <c r="C45" s="82" t="s">
        <v>12</v>
      </c>
      <c r="D45" s="112">
        <v>2</v>
      </c>
      <c r="E45" s="113">
        <v>1.75</v>
      </c>
      <c r="F45" s="114">
        <v>0</v>
      </c>
      <c r="G45" s="115">
        <f>10-E45</f>
        <v>8.25</v>
      </c>
      <c r="H45" s="79">
        <f>D45+G45-F45</f>
        <v>10.25</v>
      </c>
      <c r="I45" s="80">
        <f>VLOOKUP(H45,T$41:U$49,2,FALSE)</f>
        <v>5</v>
      </c>
      <c r="J45" s="112">
        <v>2.8</v>
      </c>
      <c r="K45" s="113">
        <v>2.75</v>
      </c>
      <c r="L45" s="114">
        <v>0.3</v>
      </c>
      <c r="M45" s="64">
        <f>10-K45</f>
        <v>7.25</v>
      </c>
      <c r="N45" s="17">
        <f>J45+M45-L45</f>
        <v>9.75</v>
      </c>
      <c r="O45" s="73">
        <f>VLOOKUP(N45,V$41:W$49,2,FALSE)</f>
        <v>7</v>
      </c>
      <c r="P45" s="19">
        <f>H45+N45</f>
        <v>20</v>
      </c>
      <c r="Q45" s="18">
        <f>VLOOKUP(P45,X$41:Y$49,2,FALSE)</f>
        <v>7</v>
      </c>
      <c r="S45" s="37">
        <v>5</v>
      </c>
      <c r="T45" s="37">
        <f t="shared" si="11"/>
        <v>10.25</v>
      </c>
      <c r="U45" s="37">
        <f t="shared" si="12"/>
        <v>5</v>
      </c>
      <c r="V45" s="37">
        <f t="shared" si="13"/>
        <v>10.45</v>
      </c>
      <c r="W45" s="37">
        <f t="shared" si="14"/>
        <v>3</v>
      </c>
      <c r="X45" s="37">
        <f t="shared" si="15"/>
        <v>20.7</v>
      </c>
      <c r="Y45" s="37">
        <f t="shared" si="16"/>
        <v>5</v>
      </c>
    </row>
    <row r="46" spans="1:25" ht="17.25">
      <c r="A46" s="40">
        <v>97</v>
      </c>
      <c r="B46" s="81" t="s">
        <v>46</v>
      </c>
      <c r="C46" s="82" t="s">
        <v>12</v>
      </c>
      <c r="D46" s="112">
        <v>2</v>
      </c>
      <c r="E46" s="113">
        <v>2.1</v>
      </c>
      <c r="F46" s="114">
        <v>0</v>
      </c>
      <c r="G46" s="115">
        <f>10-E46</f>
        <v>7.9</v>
      </c>
      <c r="H46" s="79">
        <f>D46+G46-F46</f>
        <v>9.9</v>
      </c>
      <c r="I46" s="80">
        <f>VLOOKUP(H46,T$41:U$49,2,FALSE)</f>
        <v>7</v>
      </c>
      <c r="J46" s="112">
        <v>2.9</v>
      </c>
      <c r="K46" s="113">
        <v>3</v>
      </c>
      <c r="L46" s="114">
        <v>0</v>
      </c>
      <c r="M46" s="64">
        <f>10-K46</f>
        <v>7</v>
      </c>
      <c r="N46" s="17">
        <f>J46+M46-L46</f>
        <v>9.9</v>
      </c>
      <c r="O46" s="73">
        <f>VLOOKUP(N46,V$41:W$49,2,FALSE)</f>
        <v>6</v>
      </c>
      <c r="P46" s="19">
        <f>H46+N46</f>
        <v>19.8</v>
      </c>
      <c r="Q46" s="18">
        <f>VLOOKUP(P46,X$41:Y$49,2,FALSE)</f>
        <v>8</v>
      </c>
      <c r="S46" s="37">
        <v>6</v>
      </c>
      <c r="T46" s="37">
        <f t="shared" si="11"/>
        <v>10.2</v>
      </c>
      <c r="U46" s="37">
        <f t="shared" si="12"/>
        <v>6</v>
      </c>
      <c r="V46" s="37">
        <f t="shared" si="13"/>
        <v>10.149999999999999</v>
      </c>
      <c r="W46" s="37">
        <f t="shared" si="14"/>
        <v>4</v>
      </c>
      <c r="X46" s="37">
        <f t="shared" si="15"/>
        <v>20.049999999999997</v>
      </c>
      <c r="Y46" s="37">
        <f t="shared" si="16"/>
        <v>6</v>
      </c>
    </row>
    <row r="47" spans="1:25" ht="17.25">
      <c r="A47" s="40">
        <v>98</v>
      </c>
      <c r="B47" s="81" t="s">
        <v>135</v>
      </c>
      <c r="C47" s="82" t="s">
        <v>85</v>
      </c>
      <c r="D47" s="112">
        <v>2</v>
      </c>
      <c r="E47" s="113">
        <v>1.6</v>
      </c>
      <c r="F47" s="114">
        <v>0</v>
      </c>
      <c r="G47" s="115">
        <f>10-E47</f>
        <v>8.4</v>
      </c>
      <c r="H47" s="79">
        <f>D47+G47-F47</f>
        <v>10.4</v>
      </c>
      <c r="I47" s="80">
        <f>VLOOKUP(H47,T$41:U$49,2,FALSE)</f>
        <v>3</v>
      </c>
      <c r="J47" s="112">
        <v>2.8</v>
      </c>
      <c r="K47" s="113">
        <v>2.3</v>
      </c>
      <c r="L47" s="114">
        <v>0</v>
      </c>
      <c r="M47" s="64">
        <f>10-K47</f>
        <v>7.7</v>
      </c>
      <c r="N47" s="17">
        <f>J47+M47-L47</f>
        <v>10.5</v>
      </c>
      <c r="O47" s="73">
        <f>VLOOKUP(N47,V$41:W$49,2,FALSE)</f>
        <v>2</v>
      </c>
      <c r="P47" s="19">
        <f>H47+N47</f>
        <v>20.9</v>
      </c>
      <c r="Q47" s="18">
        <f>VLOOKUP(P47,X$41:Y$49,2,FALSE)</f>
        <v>3</v>
      </c>
      <c r="S47" s="37">
        <v>7</v>
      </c>
      <c r="T47" s="37">
        <f t="shared" si="11"/>
        <v>9.9</v>
      </c>
      <c r="U47" s="37">
        <f t="shared" si="12"/>
        <v>7</v>
      </c>
      <c r="V47" s="37">
        <f t="shared" si="13"/>
        <v>10.1</v>
      </c>
      <c r="W47" s="37">
        <f t="shared" si="14"/>
        <v>5</v>
      </c>
      <c r="X47" s="37">
        <f t="shared" si="15"/>
        <v>20</v>
      </c>
      <c r="Y47" s="37">
        <f t="shared" si="16"/>
        <v>7</v>
      </c>
    </row>
    <row r="48" spans="1:25" ht="17.25">
      <c r="A48" s="40">
        <v>100</v>
      </c>
      <c r="B48" s="81" t="s">
        <v>192</v>
      </c>
      <c r="C48" s="82" t="s">
        <v>41</v>
      </c>
      <c r="D48" s="112">
        <v>2</v>
      </c>
      <c r="E48" s="113">
        <v>1.65</v>
      </c>
      <c r="F48" s="114">
        <v>0</v>
      </c>
      <c r="G48" s="115">
        <f>10-E48</f>
        <v>8.35</v>
      </c>
      <c r="H48" s="79">
        <f>D48+G48-F48</f>
        <v>10.35</v>
      </c>
      <c r="I48" s="80">
        <f>VLOOKUP(H48,T$41:U$49,2,FALSE)</f>
        <v>4</v>
      </c>
      <c r="J48" s="112">
        <v>2.7</v>
      </c>
      <c r="K48" s="113">
        <v>2.2</v>
      </c>
      <c r="L48" s="114">
        <v>0</v>
      </c>
      <c r="M48" s="64">
        <f>10-K48</f>
        <v>7.8</v>
      </c>
      <c r="N48" s="17">
        <f>J48+M48-L48</f>
        <v>10.5</v>
      </c>
      <c r="O48" s="73">
        <f>VLOOKUP(N48,V$41:W$49,2,FALSE)</f>
        <v>2</v>
      </c>
      <c r="P48" s="19">
        <f>H48+N48</f>
        <v>20.85</v>
      </c>
      <c r="Q48" s="18">
        <f>VLOOKUP(P48,X$41:Y$49,2,FALSE)</f>
        <v>4</v>
      </c>
      <c r="S48" s="37">
        <v>8</v>
      </c>
      <c r="T48" s="37">
        <f t="shared" si="11"/>
        <v>9.9</v>
      </c>
      <c r="U48" s="37">
        <f t="shared" si="12"/>
        <v>7</v>
      </c>
      <c r="V48" s="37">
        <f t="shared" si="13"/>
        <v>9.9</v>
      </c>
      <c r="W48" s="37">
        <f t="shared" si="14"/>
        <v>6</v>
      </c>
      <c r="X48" s="37">
        <f t="shared" si="15"/>
        <v>19.8</v>
      </c>
      <c r="Y48" s="37">
        <f t="shared" si="16"/>
        <v>8</v>
      </c>
    </row>
    <row r="49" spans="1:25" ht="18" thickBot="1">
      <c r="A49" s="136">
        <v>102</v>
      </c>
      <c r="B49" s="99" t="s">
        <v>44</v>
      </c>
      <c r="C49" s="83" t="s">
        <v>11</v>
      </c>
      <c r="D49" s="78">
        <v>2</v>
      </c>
      <c r="E49" s="69">
        <v>1.8</v>
      </c>
      <c r="F49" s="70">
        <v>0</v>
      </c>
      <c r="G49" s="71">
        <f>10-E49</f>
        <v>8.2</v>
      </c>
      <c r="H49" s="54">
        <f>D49+G49-F49</f>
        <v>10.2</v>
      </c>
      <c r="I49" s="55">
        <f>VLOOKUP(H49,T$41:U$49,2,FALSE)</f>
        <v>6</v>
      </c>
      <c r="J49" s="78">
        <v>2.6</v>
      </c>
      <c r="K49" s="69">
        <v>2.1</v>
      </c>
      <c r="L49" s="70">
        <v>0</v>
      </c>
      <c r="M49" s="71">
        <f>10-K49</f>
        <v>7.9</v>
      </c>
      <c r="N49" s="54">
        <f>J49+M49-L49</f>
        <v>10.5</v>
      </c>
      <c r="O49" s="74">
        <f>VLOOKUP(N49,V$41:W$49,2,FALSE)</f>
        <v>2</v>
      </c>
      <c r="P49" s="56">
        <f>H49+N49</f>
        <v>20.7</v>
      </c>
      <c r="Q49" s="55">
        <f>VLOOKUP(P49,X$41:Y$49,2,FALSE)</f>
        <v>5</v>
      </c>
      <c r="S49" s="37">
        <v>9</v>
      </c>
      <c r="T49" s="37">
        <f t="shared" si="11"/>
        <v>9.45</v>
      </c>
      <c r="U49" s="37">
        <f t="shared" si="12"/>
        <v>8</v>
      </c>
      <c r="V49" s="37">
        <f t="shared" si="13"/>
        <v>9.75</v>
      </c>
      <c r="W49" s="37">
        <f t="shared" si="14"/>
        <v>7</v>
      </c>
      <c r="X49" s="37">
        <f t="shared" si="15"/>
        <v>19.549999999999997</v>
      </c>
      <c r="Y49" s="37">
        <f t="shared" si="16"/>
        <v>9</v>
      </c>
    </row>
    <row r="50" spans="1:17" ht="21" thickBot="1">
      <c r="A50" s="35"/>
      <c r="B50" s="36"/>
      <c r="C50" s="36"/>
      <c r="D50" s="26"/>
      <c r="E50" s="26"/>
      <c r="F50" s="27"/>
      <c r="G50" s="28"/>
      <c r="H50" s="29"/>
      <c r="I50" s="30"/>
      <c r="J50" s="26"/>
      <c r="K50" s="26"/>
      <c r="L50" s="27"/>
      <c r="M50" s="28"/>
      <c r="N50" s="29"/>
      <c r="O50" s="30"/>
      <c r="P50" s="29"/>
      <c r="Q50" s="30"/>
    </row>
    <row r="51" spans="1:17" ht="38.25" thickBot="1">
      <c r="A51" s="1" t="s">
        <v>28</v>
      </c>
      <c r="B51" s="2"/>
      <c r="C51" s="3"/>
      <c r="D51" s="4"/>
      <c r="E51" s="4"/>
      <c r="F51" s="4"/>
      <c r="G51" s="3"/>
      <c r="H51" s="3"/>
      <c r="I51" s="2"/>
      <c r="J51" s="5"/>
      <c r="K51" s="5"/>
      <c r="L51" s="5"/>
      <c r="M51" s="3"/>
      <c r="N51" s="3"/>
      <c r="O51" s="3"/>
      <c r="P51" s="3"/>
      <c r="Q51" s="6"/>
    </row>
    <row r="52" spans="1:25" ht="18" thickBot="1">
      <c r="A52" s="7" t="s">
        <v>1</v>
      </c>
      <c r="B52" s="8" t="s">
        <v>2</v>
      </c>
      <c r="C52" s="9" t="s">
        <v>3</v>
      </c>
      <c r="D52" s="10" t="s">
        <v>4</v>
      </c>
      <c r="E52" s="11"/>
      <c r="F52" s="11"/>
      <c r="G52" s="11"/>
      <c r="H52" s="126"/>
      <c r="I52" s="127"/>
      <c r="J52" s="10" t="s">
        <v>5</v>
      </c>
      <c r="K52" s="11"/>
      <c r="L52" s="11"/>
      <c r="M52" s="11"/>
      <c r="N52" s="126"/>
      <c r="O52" s="127"/>
      <c r="P52" s="128" t="s">
        <v>6</v>
      </c>
      <c r="Q52" s="129"/>
      <c r="S52" s="43"/>
      <c r="T52" s="43" t="s">
        <v>4</v>
      </c>
      <c r="U52" s="43"/>
      <c r="V52" s="44" t="s">
        <v>5</v>
      </c>
      <c r="W52" s="44"/>
      <c r="X52" s="44" t="s">
        <v>6</v>
      </c>
      <c r="Y52" s="44"/>
    </row>
    <row r="53" spans="1:25" ht="17.25">
      <c r="A53" s="39"/>
      <c r="B53" s="75"/>
      <c r="C53" s="76"/>
      <c r="D53" s="13" t="s">
        <v>7</v>
      </c>
      <c r="E53" s="21" t="s">
        <v>13</v>
      </c>
      <c r="F53" s="21" t="s">
        <v>14</v>
      </c>
      <c r="G53" s="14" t="s">
        <v>8</v>
      </c>
      <c r="H53" s="15" t="s">
        <v>9</v>
      </c>
      <c r="I53" s="12" t="s">
        <v>10</v>
      </c>
      <c r="J53" s="65" t="s">
        <v>7</v>
      </c>
      <c r="K53" s="21" t="s">
        <v>13</v>
      </c>
      <c r="L53" s="21" t="s">
        <v>14</v>
      </c>
      <c r="M53" s="14" t="s">
        <v>8</v>
      </c>
      <c r="N53" s="15" t="s">
        <v>9</v>
      </c>
      <c r="O53" s="12" t="s">
        <v>10</v>
      </c>
      <c r="P53" s="16" t="s">
        <v>9</v>
      </c>
      <c r="Q53" s="12" t="s">
        <v>10</v>
      </c>
      <c r="S53" s="45"/>
      <c r="T53" s="45"/>
      <c r="U53" s="45"/>
      <c r="V53" s="45"/>
      <c r="W53" s="45"/>
      <c r="X53" s="45"/>
      <c r="Y53" s="45"/>
    </row>
    <row r="54" spans="1:25" ht="17.25">
      <c r="A54" s="120">
        <v>103</v>
      </c>
      <c r="B54" s="81" t="s">
        <v>109</v>
      </c>
      <c r="C54" s="82" t="s">
        <v>104</v>
      </c>
      <c r="D54" s="20">
        <v>2.8</v>
      </c>
      <c r="E54" s="20">
        <v>1.85</v>
      </c>
      <c r="F54" s="23">
        <v>0</v>
      </c>
      <c r="G54" s="22">
        <f>10-E54</f>
        <v>8.15</v>
      </c>
      <c r="H54" s="17">
        <f>D54+G54-F54</f>
        <v>10.95</v>
      </c>
      <c r="I54" s="18">
        <f>VLOOKUP(H54,T$54:U$64,2,FALSE)</f>
        <v>5</v>
      </c>
      <c r="J54" s="20">
        <v>2.9</v>
      </c>
      <c r="K54" s="20">
        <v>3.3</v>
      </c>
      <c r="L54" s="23">
        <v>0</v>
      </c>
      <c r="M54" s="22">
        <f>10-K54</f>
        <v>6.7</v>
      </c>
      <c r="N54" s="17">
        <f>J54+M54-L54</f>
        <v>9.6</v>
      </c>
      <c r="O54" s="18">
        <f>VLOOKUP(N54,V$54:W$64,2,FALSE)</f>
        <v>8</v>
      </c>
      <c r="P54" s="19">
        <f>H54+N54</f>
        <v>20.549999999999997</v>
      </c>
      <c r="Q54" s="18">
        <f>VLOOKUP(P54,X$54:Y$64,2,FALSE)</f>
        <v>8</v>
      </c>
      <c r="S54" s="37">
        <v>1</v>
      </c>
      <c r="T54" s="37">
        <f>LARGE(H$54:H$64,$S54)</f>
        <v>11.55</v>
      </c>
      <c r="U54" s="37">
        <f>IF(T54=T53,U53,U53+1)</f>
        <v>1</v>
      </c>
      <c r="V54" s="37">
        <f>LARGE(N$54:N$64,$S54)</f>
        <v>11.35</v>
      </c>
      <c r="W54" s="37">
        <f>IF(V54=V53,W53,W53+1)</f>
        <v>1</v>
      </c>
      <c r="X54" s="37">
        <f>LARGE(P$54:P$64,$S54)</f>
        <v>22.35</v>
      </c>
      <c r="Y54" s="37">
        <f>IF(X54=X53,Y53,Y53+1)</f>
        <v>1</v>
      </c>
    </row>
    <row r="55" spans="1:25" ht="17.25">
      <c r="A55" s="120">
        <v>104</v>
      </c>
      <c r="B55" s="81" t="s">
        <v>110</v>
      </c>
      <c r="C55" s="82" t="s">
        <v>104</v>
      </c>
      <c r="D55" s="20">
        <v>2</v>
      </c>
      <c r="E55" s="20">
        <v>1.55</v>
      </c>
      <c r="F55" s="23">
        <v>0</v>
      </c>
      <c r="G55" s="22">
        <f>10-E55</f>
        <v>8.45</v>
      </c>
      <c r="H55" s="17">
        <f>D55+G55-F55</f>
        <v>10.45</v>
      </c>
      <c r="I55" s="18">
        <f>VLOOKUP(H55,T$54:U$64,2,FALSE)</f>
        <v>8</v>
      </c>
      <c r="J55" s="20">
        <v>2.9</v>
      </c>
      <c r="K55" s="20">
        <v>1.55</v>
      </c>
      <c r="L55" s="23">
        <v>0</v>
      </c>
      <c r="M55" s="22">
        <f>10-K55</f>
        <v>8.45</v>
      </c>
      <c r="N55" s="17">
        <f>J55+M55-L55</f>
        <v>11.35</v>
      </c>
      <c r="O55" s="18">
        <f>VLOOKUP(N55,V$54:W$64,2,FALSE)</f>
        <v>1</v>
      </c>
      <c r="P55" s="19">
        <f>H55+N55</f>
        <v>21.799999999999997</v>
      </c>
      <c r="Q55" s="18">
        <f>VLOOKUP(P55,X$54:Y$64,2,FALSE)</f>
        <v>4</v>
      </c>
      <c r="S55" s="37">
        <v>2</v>
      </c>
      <c r="T55" s="37">
        <f aca="true" t="shared" si="17" ref="T55:T64">LARGE(H$54:H$64,$S55)</f>
        <v>11.350000000000001</v>
      </c>
      <c r="U55" s="37">
        <f aca="true" t="shared" si="18" ref="U55:U64">IF(T55=T54,U54,U54+1)</f>
        <v>2</v>
      </c>
      <c r="V55" s="37">
        <f aca="true" t="shared" si="19" ref="V55:V64">LARGE(N$54:N$64,$S55)</f>
        <v>11</v>
      </c>
      <c r="W55" s="37">
        <f aca="true" t="shared" si="20" ref="W55:W64">IF(V55=V54,W54,W54+1)</f>
        <v>2</v>
      </c>
      <c r="X55" s="37">
        <f aca="true" t="shared" si="21" ref="X55:X64">LARGE(P$54:P$64,$S55)</f>
        <v>22.3</v>
      </c>
      <c r="Y55" s="37">
        <f aca="true" t="shared" si="22" ref="Y55:Y64">IF(X55=X54,Y54,Y54+1)</f>
        <v>2</v>
      </c>
    </row>
    <row r="56" spans="1:25" ht="17.25">
      <c r="A56" s="40">
        <v>105</v>
      </c>
      <c r="B56" s="81" t="s">
        <v>193</v>
      </c>
      <c r="C56" s="82" t="s">
        <v>88</v>
      </c>
      <c r="D56" s="20">
        <v>2.8</v>
      </c>
      <c r="E56" s="20">
        <v>1.25</v>
      </c>
      <c r="F56" s="23">
        <v>0</v>
      </c>
      <c r="G56" s="22">
        <f aca="true" t="shared" si="23" ref="G56:G63">10-E56</f>
        <v>8.75</v>
      </c>
      <c r="H56" s="17">
        <f aca="true" t="shared" si="24" ref="H56:H63">D56+G56-F56</f>
        <v>11.55</v>
      </c>
      <c r="I56" s="18">
        <f>VLOOKUP(H56,T$54:U$64,2,FALSE)</f>
        <v>1</v>
      </c>
      <c r="J56" s="20">
        <v>2.8</v>
      </c>
      <c r="K56" s="20">
        <v>2.05</v>
      </c>
      <c r="L56" s="23">
        <v>0</v>
      </c>
      <c r="M56" s="22">
        <f aca="true" t="shared" si="25" ref="M56:M63">10-K56</f>
        <v>7.95</v>
      </c>
      <c r="N56" s="17">
        <f aca="true" t="shared" si="26" ref="N56:N63">J56+M56-L56</f>
        <v>10.75</v>
      </c>
      <c r="O56" s="18">
        <f>VLOOKUP(N56,V$54:W$64,2,FALSE)</f>
        <v>4</v>
      </c>
      <c r="P56" s="19">
        <f aca="true" t="shared" si="27" ref="P56:P63">H56+N56</f>
        <v>22.3</v>
      </c>
      <c r="Q56" s="18">
        <f>VLOOKUP(P56,X$54:Y$64,2,FALSE)</f>
        <v>2</v>
      </c>
      <c r="S56" s="37">
        <v>3</v>
      </c>
      <c r="T56" s="37">
        <f t="shared" si="17"/>
        <v>11.149999999999999</v>
      </c>
      <c r="U56" s="37">
        <f t="shared" si="18"/>
        <v>3</v>
      </c>
      <c r="V56" s="37">
        <f t="shared" si="19"/>
        <v>10.95</v>
      </c>
      <c r="W56" s="37">
        <f t="shared" si="20"/>
        <v>3</v>
      </c>
      <c r="X56" s="37">
        <f t="shared" si="21"/>
        <v>22</v>
      </c>
      <c r="Y56" s="37">
        <f t="shared" si="22"/>
        <v>3</v>
      </c>
    </row>
    <row r="57" spans="1:25" ht="17.25">
      <c r="A57" s="40">
        <v>106</v>
      </c>
      <c r="B57" s="81" t="s">
        <v>194</v>
      </c>
      <c r="C57" s="82" t="s">
        <v>17</v>
      </c>
      <c r="D57" s="20">
        <v>2</v>
      </c>
      <c r="E57" s="20">
        <v>1.15</v>
      </c>
      <c r="F57" s="23">
        <v>0</v>
      </c>
      <c r="G57" s="22">
        <f t="shared" si="23"/>
        <v>8.85</v>
      </c>
      <c r="H57" s="17">
        <f t="shared" si="24"/>
        <v>10.85</v>
      </c>
      <c r="I57" s="18">
        <f>VLOOKUP(H57,T$54:U$64,2,FALSE)</f>
        <v>7</v>
      </c>
      <c r="J57" s="20">
        <v>2.9</v>
      </c>
      <c r="K57" s="20">
        <v>3.55</v>
      </c>
      <c r="L57" s="23">
        <v>0</v>
      </c>
      <c r="M57" s="22">
        <f t="shared" si="25"/>
        <v>6.45</v>
      </c>
      <c r="N57" s="17">
        <f t="shared" si="26"/>
        <v>9.35</v>
      </c>
      <c r="O57" s="18">
        <f>VLOOKUP(N57,V$54:W$64,2,FALSE)</f>
        <v>9</v>
      </c>
      <c r="P57" s="19">
        <f t="shared" si="27"/>
        <v>20.2</v>
      </c>
      <c r="Q57" s="18">
        <f>VLOOKUP(P57,X$54:Y$64,2,FALSE)</f>
        <v>10</v>
      </c>
      <c r="S57" s="37">
        <v>4</v>
      </c>
      <c r="T57" s="37">
        <f t="shared" si="17"/>
        <v>11.05</v>
      </c>
      <c r="U57" s="37">
        <f t="shared" si="18"/>
        <v>4</v>
      </c>
      <c r="V57" s="37">
        <f t="shared" si="19"/>
        <v>10.75</v>
      </c>
      <c r="W57" s="37">
        <f t="shared" si="20"/>
        <v>4</v>
      </c>
      <c r="X57" s="37">
        <f t="shared" si="21"/>
        <v>21.799999999999997</v>
      </c>
      <c r="Y57" s="37">
        <f t="shared" si="22"/>
        <v>4</v>
      </c>
    </row>
    <row r="58" spans="1:25" ht="17.25">
      <c r="A58" s="40">
        <v>107</v>
      </c>
      <c r="B58" s="81" t="s">
        <v>195</v>
      </c>
      <c r="C58" s="82" t="s">
        <v>17</v>
      </c>
      <c r="D58" s="20">
        <v>2</v>
      </c>
      <c r="E58" s="20">
        <v>1.7</v>
      </c>
      <c r="F58" s="23">
        <v>0</v>
      </c>
      <c r="G58" s="22">
        <f t="shared" si="23"/>
        <v>8.3</v>
      </c>
      <c r="H58" s="17">
        <f t="shared" si="24"/>
        <v>10.3</v>
      </c>
      <c r="I58" s="18">
        <f>VLOOKUP(H58,T$54:U$64,2,FALSE)</f>
        <v>9</v>
      </c>
      <c r="J58" s="20">
        <v>3</v>
      </c>
      <c r="K58" s="20">
        <v>4</v>
      </c>
      <c r="L58" s="23">
        <v>0</v>
      </c>
      <c r="M58" s="22">
        <f t="shared" si="25"/>
        <v>6</v>
      </c>
      <c r="N58" s="17">
        <f t="shared" si="26"/>
        <v>9</v>
      </c>
      <c r="O58" s="18">
        <f>VLOOKUP(N58,V$54:W$64,2,FALSE)</f>
        <v>10</v>
      </c>
      <c r="P58" s="19">
        <f t="shared" si="27"/>
        <v>19.3</v>
      </c>
      <c r="Q58" s="18">
        <f>VLOOKUP(P58,X$54:Y$64,2,FALSE)</f>
        <v>11</v>
      </c>
      <c r="S58" s="37">
        <v>5</v>
      </c>
      <c r="T58" s="37">
        <f t="shared" si="17"/>
        <v>10.95</v>
      </c>
      <c r="U58" s="37">
        <f t="shared" si="18"/>
        <v>5</v>
      </c>
      <c r="V58" s="37">
        <f t="shared" si="19"/>
        <v>10.75</v>
      </c>
      <c r="W58" s="37">
        <f t="shared" si="20"/>
        <v>4</v>
      </c>
      <c r="X58" s="37">
        <f t="shared" si="21"/>
        <v>21.6</v>
      </c>
      <c r="Y58" s="37">
        <f t="shared" si="22"/>
        <v>5</v>
      </c>
    </row>
    <row r="59" spans="1:25" ht="17.25">
      <c r="A59" s="40">
        <v>108</v>
      </c>
      <c r="B59" s="81" t="s">
        <v>113</v>
      </c>
      <c r="C59" s="82" t="s">
        <v>55</v>
      </c>
      <c r="D59" s="20">
        <v>2.8</v>
      </c>
      <c r="E59" s="20">
        <v>1.9</v>
      </c>
      <c r="F59" s="23">
        <v>0</v>
      </c>
      <c r="G59" s="22">
        <f t="shared" si="23"/>
        <v>8.1</v>
      </c>
      <c r="H59" s="17">
        <f t="shared" si="24"/>
        <v>10.899999999999999</v>
      </c>
      <c r="I59" s="18">
        <f>VLOOKUP(H59,T$54:U$64,2,FALSE)</f>
        <v>6</v>
      </c>
      <c r="J59" s="20">
        <v>2.9</v>
      </c>
      <c r="K59" s="20">
        <v>2.25</v>
      </c>
      <c r="L59" s="23">
        <v>0</v>
      </c>
      <c r="M59" s="22">
        <f t="shared" si="25"/>
        <v>7.75</v>
      </c>
      <c r="N59" s="17">
        <f t="shared" si="26"/>
        <v>10.65</v>
      </c>
      <c r="O59" s="18">
        <f>VLOOKUP(N59,V$54:W$64,2,FALSE)</f>
        <v>5</v>
      </c>
      <c r="P59" s="19">
        <f t="shared" si="27"/>
        <v>21.549999999999997</v>
      </c>
      <c r="Q59" s="18">
        <f>VLOOKUP(P59,X$54:Y$64,2,FALSE)</f>
        <v>6</v>
      </c>
      <c r="S59" s="37">
        <v>6</v>
      </c>
      <c r="T59" s="37">
        <f t="shared" si="17"/>
        <v>10.899999999999999</v>
      </c>
      <c r="U59" s="37">
        <f t="shared" si="18"/>
        <v>6</v>
      </c>
      <c r="V59" s="37">
        <f t="shared" si="19"/>
        <v>10.65</v>
      </c>
      <c r="W59" s="37">
        <f t="shared" si="20"/>
        <v>5</v>
      </c>
      <c r="X59" s="37">
        <f t="shared" si="21"/>
        <v>21.549999999999997</v>
      </c>
      <c r="Y59" s="37">
        <f t="shared" si="22"/>
        <v>6</v>
      </c>
    </row>
    <row r="60" spans="1:25" ht="17.25">
      <c r="A60" s="40">
        <v>109</v>
      </c>
      <c r="B60" s="81" t="s">
        <v>196</v>
      </c>
      <c r="C60" s="82" t="s">
        <v>55</v>
      </c>
      <c r="D60" s="20">
        <v>2.8</v>
      </c>
      <c r="E60" s="20">
        <v>1.75</v>
      </c>
      <c r="F60" s="23">
        <v>0</v>
      </c>
      <c r="G60" s="22">
        <f t="shared" si="23"/>
        <v>8.25</v>
      </c>
      <c r="H60" s="17">
        <f t="shared" si="24"/>
        <v>11.05</v>
      </c>
      <c r="I60" s="18">
        <f>VLOOKUP(H60,T$54:U$64,2,FALSE)</f>
        <v>4</v>
      </c>
      <c r="J60" s="20">
        <v>3</v>
      </c>
      <c r="K60" s="20">
        <v>2.05</v>
      </c>
      <c r="L60" s="23">
        <v>0</v>
      </c>
      <c r="M60" s="22">
        <f t="shared" si="25"/>
        <v>7.95</v>
      </c>
      <c r="N60" s="17">
        <f t="shared" si="26"/>
        <v>10.95</v>
      </c>
      <c r="O60" s="18">
        <f>VLOOKUP(N60,V$54:W$64,2,FALSE)</f>
        <v>3</v>
      </c>
      <c r="P60" s="19">
        <f t="shared" si="27"/>
        <v>22</v>
      </c>
      <c r="Q60" s="18">
        <f>VLOOKUP(P60,X$54:Y$64,2,FALSE)</f>
        <v>3</v>
      </c>
      <c r="S60" s="37">
        <v>7</v>
      </c>
      <c r="T60" s="37">
        <f t="shared" si="17"/>
        <v>10.850000000000001</v>
      </c>
      <c r="U60" s="37">
        <f t="shared" si="18"/>
        <v>7</v>
      </c>
      <c r="V60" s="37">
        <f t="shared" si="19"/>
        <v>10.45</v>
      </c>
      <c r="W60" s="37">
        <f t="shared" si="20"/>
        <v>6</v>
      </c>
      <c r="X60" s="37">
        <f t="shared" si="21"/>
        <v>21.45</v>
      </c>
      <c r="Y60" s="37">
        <f t="shared" si="22"/>
        <v>7</v>
      </c>
    </row>
    <row r="61" spans="1:25" ht="17.25">
      <c r="A61" s="40">
        <v>110</v>
      </c>
      <c r="B61" s="81" t="s">
        <v>145</v>
      </c>
      <c r="C61" s="82" t="s">
        <v>55</v>
      </c>
      <c r="D61" s="20">
        <v>2.8</v>
      </c>
      <c r="E61" s="20">
        <v>1.95</v>
      </c>
      <c r="F61" s="23">
        <v>0</v>
      </c>
      <c r="G61" s="22">
        <f t="shared" si="23"/>
        <v>8.05</v>
      </c>
      <c r="H61" s="17">
        <f t="shared" si="24"/>
        <v>10.850000000000001</v>
      </c>
      <c r="I61" s="18">
        <f>VLOOKUP(H61,T$54:U$64,2,FALSE)</f>
        <v>7</v>
      </c>
      <c r="J61" s="20">
        <v>2.9</v>
      </c>
      <c r="K61" s="20">
        <v>2.15</v>
      </c>
      <c r="L61" s="23">
        <v>0</v>
      </c>
      <c r="M61" s="22">
        <f t="shared" si="25"/>
        <v>7.85</v>
      </c>
      <c r="N61" s="17">
        <f t="shared" si="26"/>
        <v>10.75</v>
      </c>
      <c r="O61" s="18">
        <f>VLOOKUP(N61,V$54:W$64,2,FALSE)</f>
        <v>4</v>
      </c>
      <c r="P61" s="19">
        <f t="shared" si="27"/>
        <v>21.6</v>
      </c>
      <c r="Q61" s="18">
        <f>VLOOKUP(P61,X$54:Y$64,2,FALSE)</f>
        <v>5</v>
      </c>
      <c r="S61" s="37">
        <v>8</v>
      </c>
      <c r="T61" s="37">
        <f t="shared" si="17"/>
        <v>10.85</v>
      </c>
      <c r="U61" s="37">
        <f t="shared" si="18"/>
        <v>7</v>
      </c>
      <c r="V61" s="37">
        <f t="shared" si="19"/>
        <v>10.3</v>
      </c>
      <c r="W61" s="37">
        <f t="shared" si="20"/>
        <v>7</v>
      </c>
      <c r="X61" s="37">
        <f t="shared" si="21"/>
        <v>20.549999999999997</v>
      </c>
      <c r="Y61" s="37">
        <f t="shared" si="22"/>
        <v>8</v>
      </c>
    </row>
    <row r="62" spans="1:25" ht="17.25">
      <c r="A62" s="40">
        <v>111</v>
      </c>
      <c r="B62" s="81" t="s">
        <v>70</v>
      </c>
      <c r="C62" s="82" t="s">
        <v>12</v>
      </c>
      <c r="D62" s="20">
        <v>2.8</v>
      </c>
      <c r="E62" s="20">
        <v>1.65</v>
      </c>
      <c r="F62" s="23">
        <v>0</v>
      </c>
      <c r="G62" s="22">
        <f t="shared" si="23"/>
        <v>8.35</v>
      </c>
      <c r="H62" s="17">
        <f t="shared" si="24"/>
        <v>11.149999999999999</v>
      </c>
      <c r="I62" s="18">
        <f>VLOOKUP(H62,T$54:U$64,2,FALSE)</f>
        <v>3</v>
      </c>
      <c r="J62" s="20">
        <v>3</v>
      </c>
      <c r="K62" s="20">
        <v>2.7</v>
      </c>
      <c r="L62" s="23">
        <v>0</v>
      </c>
      <c r="M62" s="22">
        <f t="shared" si="25"/>
        <v>7.3</v>
      </c>
      <c r="N62" s="17">
        <f t="shared" si="26"/>
        <v>10.3</v>
      </c>
      <c r="O62" s="18">
        <f>VLOOKUP(N62,V$54:W$64,2,FALSE)</f>
        <v>7</v>
      </c>
      <c r="P62" s="19">
        <f t="shared" si="27"/>
        <v>21.45</v>
      </c>
      <c r="Q62" s="18">
        <f>VLOOKUP(P62,X$54:Y$64,2,FALSE)</f>
        <v>7</v>
      </c>
      <c r="S62" s="37">
        <v>9</v>
      </c>
      <c r="T62" s="37">
        <f t="shared" si="17"/>
        <v>10.45</v>
      </c>
      <c r="U62" s="37">
        <f t="shared" si="18"/>
        <v>8</v>
      </c>
      <c r="V62" s="37">
        <f t="shared" si="19"/>
        <v>9.6</v>
      </c>
      <c r="W62" s="37">
        <f t="shared" si="20"/>
        <v>8</v>
      </c>
      <c r="X62" s="37">
        <f t="shared" si="21"/>
        <v>20.25</v>
      </c>
      <c r="Y62" s="37">
        <f t="shared" si="22"/>
        <v>9</v>
      </c>
    </row>
    <row r="63" spans="1:25" ht="17.25">
      <c r="A63" s="100">
        <v>112</v>
      </c>
      <c r="B63" s="81" t="s">
        <v>57</v>
      </c>
      <c r="C63" s="82" t="s">
        <v>12</v>
      </c>
      <c r="D63" s="20">
        <v>2</v>
      </c>
      <c r="E63" s="20">
        <v>2.2</v>
      </c>
      <c r="F63" s="23">
        <v>0</v>
      </c>
      <c r="G63" s="22">
        <f t="shared" si="23"/>
        <v>7.8</v>
      </c>
      <c r="H63" s="17">
        <f t="shared" si="24"/>
        <v>9.8</v>
      </c>
      <c r="I63" s="18">
        <f>VLOOKUP(H63,T$54:U$64,2,FALSE)</f>
        <v>10</v>
      </c>
      <c r="J63" s="20">
        <v>2.9</v>
      </c>
      <c r="K63" s="20">
        <v>2.45</v>
      </c>
      <c r="L63" s="23">
        <v>0</v>
      </c>
      <c r="M63" s="22">
        <f t="shared" si="25"/>
        <v>7.55</v>
      </c>
      <c r="N63" s="17">
        <f t="shared" si="26"/>
        <v>10.45</v>
      </c>
      <c r="O63" s="18">
        <f>VLOOKUP(N63,V$54:W$64,2,FALSE)</f>
        <v>6</v>
      </c>
      <c r="P63" s="19">
        <f t="shared" si="27"/>
        <v>20.25</v>
      </c>
      <c r="Q63" s="18">
        <f>VLOOKUP(P63,X$54:Y$64,2,FALSE)</f>
        <v>9</v>
      </c>
      <c r="S63" s="37">
        <v>10</v>
      </c>
      <c r="T63" s="37">
        <f t="shared" si="17"/>
        <v>10.3</v>
      </c>
      <c r="U63" s="37">
        <f t="shared" si="18"/>
        <v>9</v>
      </c>
      <c r="V63" s="37">
        <f t="shared" si="19"/>
        <v>9.35</v>
      </c>
      <c r="W63" s="37">
        <f t="shared" si="20"/>
        <v>9</v>
      </c>
      <c r="X63" s="37">
        <f t="shared" si="21"/>
        <v>20.2</v>
      </c>
      <c r="Y63" s="37">
        <f t="shared" si="22"/>
        <v>10</v>
      </c>
    </row>
    <row r="64" spans="1:25" ht="18" thickBot="1">
      <c r="A64" s="101">
        <v>113</v>
      </c>
      <c r="B64" s="99" t="s">
        <v>58</v>
      </c>
      <c r="C64" s="83" t="s">
        <v>91</v>
      </c>
      <c r="D64" s="51">
        <v>2.8</v>
      </c>
      <c r="E64" s="51">
        <v>1.45</v>
      </c>
      <c r="F64" s="52">
        <v>0</v>
      </c>
      <c r="G64" s="53">
        <f>10-E64</f>
        <v>8.55</v>
      </c>
      <c r="H64" s="54">
        <f>D64+G64-F64</f>
        <v>11.350000000000001</v>
      </c>
      <c r="I64" s="55">
        <f>VLOOKUP(H64,T$54:U$64,2,FALSE)</f>
        <v>2</v>
      </c>
      <c r="J64" s="51">
        <v>2.8</v>
      </c>
      <c r="K64" s="51">
        <v>1.8</v>
      </c>
      <c r="L64" s="52">
        <v>0</v>
      </c>
      <c r="M64" s="53">
        <f>10-K64</f>
        <v>8.2</v>
      </c>
      <c r="N64" s="54">
        <f>J64+M64-L64</f>
        <v>11</v>
      </c>
      <c r="O64" s="55">
        <f>VLOOKUP(N64,V$54:W$64,2,FALSE)</f>
        <v>2</v>
      </c>
      <c r="P64" s="56">
        <f>H64+N64</f>
        <v>22.35</v>
      </c>
      <c r="Q64" s="55">
        <f>VLOOKUP(P64,X$54:Y$64,2,FALSE)</f>
        <v>1</v>
      </c>
      <c r="S64" s="37">
        <v>11</v>
      </c>
      <c r="T64" s="37">
        <f t="shared" si="17"/>
        <v>9.8</v>
      </c>
      <c r="U64" s="37">
        <f t="shared" si="18"/>
        <v>10</v>
      </c>
      <c r="V64" s="37">
        <f t="shared" si="19"/>
        <v>9</v>
      </c>
      <c r="W64" s="37">
        <f t="shared" si="20"/>
        <v>10</v>
      </c>
      <c r="X64" s="37">
        <f t="shared" si="21"/>
        <v>19.3</v>
      </c>
      <c r="Y64" s="37">
        <f t="shared" si="22"/>
        <v>11</v>
      </c>
    </row>
    <row r="65" spans="1:3" ht="15.75" thickBot="1">
      <c r="A65" s="116"/>
      <c r="B65" s="117"/>
      <c r="C65" s="117"/>
    </row>
    <row r="66" spans="1:17" ht="38.25" thickBot="1">
      <c r="A66" s="1" t="s">
        <v>208</v>
      </c>
      <c r="B66" s="2"/>
      <c r="C66" s="3"/>
      <c r="D66" s="4"/>
      <c r="E66" s="4"/>
      <c r="F66" s="4"/>
      <c r="G66" s="3"/>
      <c r="H66" s="3"/>
      <c r="I66" s="2"/>
      <c r="J66" s="5"/>
      <c r="K66" s="5"/>
      <c r="L66" s="5"/>
      <c r="M66" s="3"/>
      <c r="N66" s="3"/>
      <c r="O66" s="3"/>
      <c r="P66" s="3"/>
      <c r="Q66" s="6"/>
    </row>
    <row r="67" spans="1:25" ht="18" thickBot="1">
      <c r="A67" s="7" t="s">
        <v>1</v>
      </c>
      <c r="B67" s="8" t="s">
        <v>2</v>
      </c>
      <c r="C67" s="9" t="s">
        <v>3</v>
      </c>
      <c r="D67" s="10" t="s">
        <v>4</v>
      </c>
      <c r="E67" s="11"/>
      <c r="F67" s="11"/>
      <c r="G67" s="11"/>
      <c r="H67" s="126"/>
      <c r="I67" s="127"/>
      <c r="J67" s="10" t="s">
        <v>5</v>
      </c>
      <c r="K67" s="11"/>
      <c r="L67" s="11"/>
      <c r="M67" s="11"/>
      <c r="N67" s="126"/>
      <c r="O67" s="127"/>
      <c r="P67" s="128" t="s">
        <v>6</v>
      </c>
      <c r="Q67" s="129"/>
      <c r="S67" s="43"/>
      <c r="T67" s="43" t="s">
        <v>4</v>
      </c>
      <c r="U67" s="43"/>
      <c r="V67" s="44" t="s">
        <v>5</v>
      </c>
      <c r="W67" s="44"/>
      <c r="X67" s="44" t="s">
        <v>6</v>
      </c>
      <c r="Y67" s="44"/>
    </row>
    <row r="68" spans="1:25" ht="17.25">
      <c r="A68" s="39"/>
      <c r="B68" s="75"/>
      <c r="C68" s="76"/>
      <c r="D68" s="13" t="s">
        <v>7</v>
      </c>
      <c r="E68" s="21" t="s">
        <v>13</v>
      </c>
      <c r="F68" s="21" t="s">
        <v>14</v>
      </c>
      <c r="G68" s="14" t="s">
        <v>8</v>
      </c>
      <c r="H68" s="15" t="s">
        <v>9</v>
      </c>
      <c r="I68" s="12" t="s">
        <v>10</v>
      </c>
      <c r="J68" s="65" t="s">
        <v>7</v>
      </c>
      <c r="K68" s="21" t="s">
        <v>13</v>
      </c>
      <c r="L68" s="21" t="s">
        <v>14</v>
      </c>
      <c r="M68" s="14" t="s">
        <v>8</v>
      </c>
      <c r="N68" s="15" t="s">
        <v>9</v>
      </c>
      <c r="O68" s="12" t="s">
        <v>10</v>
      </c>
      <c r="P68" s="16" t="s">
        <v>9</v>
      </c>
      <c r="Q68" s="12" t="s">
        <v>10</v>
      </c>
      <c r="S68" s="45"/>
      <c r="T68" s="45"/>
      <c r="U68" s="45"/>
      <c r="V68" s="45"/>
      <c r="W68" s="45"/>
      <c r="X68" s="45"/>
      <c r="Y68" s="45"/>
    </row>
    <row r="69" spans="1:25" ht="17.25">
      <c r="A69" s="40">
        <v>127</v>
      </c>
      <c r="B69" s="81" t="s">
        <v>207</v>
      </c>
      <c r="C69" s="82" t="s">
        <v>17</v>
      </c>
      <c r="D69" s="20">
        <v>2.8</v>
      </c>
      <c r="E69" s="20">
        <v>1.366</v>
      </c>
      <c r="F69" s="23">
        <v>0</v>
      </c>
      <c r="G69" s="22">
        <f>10-E69</f>
        <v>8.634</v>
      </c>
      <c r="H69" s="17">
        <f>D69+G69-F69</f>
        <v>11.434000000000001</v>
      </c>
      <c r="I69" s="18">
        <f>VLOOKUP(H69,T$69:U$72,2,FALSE)</f>
        <v>1</v>
      </c>
      <c r="J69" s="20">
        <v>3.2</v>
      </c>
      <c r="K69" s="20">
        <v>2.75</v>
      </c>
      <c r="L69" s="23">
        <v>0</v>
      </c>
      <c r="M69" s="22">
        <f>10-K69</f>
        <v>7.25</v>
      </c>
      <c r="N69" s="17">
        <f>J69+M69-L69</f>
        <v>10.45</v>
      </c>
      <c r="O69" s="18">
        <f>VLOOKUP(N69,V$69:W$72,2,FALSE)</f>
        <v>4</v>
      </c>
      <c r="P69" s="19">
        <f>H69+N69</f>
        <v>21.884</v>
      </c>
      <c r="Q69" s="18">
        <f>VLOOKUP(P69,X$69:Y$72,2,FALSE)</f>
        <v>1</v>
      </c>
      <c r="S69" s="37">
        <v>1</v>
      </c>
      <c r="T69" s="37">
        <f>LARGE(H$69:H$72,$S69)</f>
        <v>11.434000000000001</v>
      </c>
      <c r="U69" s="37">
        <f>IF(T69=T68,U68,U68+1)</f>
        <v>1</v>
      </c>
      <c r="V69" s="37">
        <f>LARGE(N$69:N$72,$S69)</f>
        <v>10.9</v>
      </c>
      <c r="W69" s="37">
        <f>IF(V69=V68,W68,W68+1)</f>
        <v>1</v>
      </c>
      <c r="X69" s="37">
        <f>LARGE(P$69:P$72,$S69)</f>
        <v>21.884</v>
      </c>
      <c r="Y69" s="37">
        <f>IF(X69=X68,Y68,Y68+1)</f>
        <v>1</v>
      </c>
    </row>
    <row r="70" spans="1:25" ht="17.25">
      <c r="A70" s="40">
        <v>128</v>
      </c>
      <c r="B70" s="81" t="s">
        <v>116</v>
      </c>
      <c r="C70" s="82" t="s">
        <v>85</v>
      </c>
      <c r="D70" s="20">
        <v>2</v>
      </c>
      <c r="E70" s="20">
        <v>1.333</v>
      </c>
      <c r="F70" s="23">
        <v>0</v>
      </c>
      <c r="G70" s="22">
        <f>10-E70</f>
        <v>8.667</v>
      </c>
      <c r="H70" s="17">
        <f>D70+G70-F70</f>
        <v>10.667</v>
      </c>
      <c r="I70" s="18">
        <f>VLOOKUP(H70,T$69:U$72,2,FALSE)</f>
        <v>3</v>
      </c>
      <c r="J70" s="20">
        <v>2.9</v>
      </c>
      <c r="K70" s="20">
        <v>2</v>
      </c>
      <c r="L70" s="23">
        <v>0</v>
      </c>
      <c r="M70" s="22">
        <f>10-K70</f>
        <v>8</v>
      </c>
      <c r="N70" s="17">
        <f>J70+M70-L70</f>
        <v>10.9</v>
      </c>
      <c r="O70" s="18">
        <f>VLOOKUP(N70,V$69:W$72,2,FALSE)</f>
        <v>1</v>
      </c>
      <c r="P70" s="19">
        <f>H70+N70</f>
        <v>21.567</v>
      </c>
      <c r="Q70" s="18">
        <f>VLOOKUP(P70,X$69:Y$72,2,FALSE)</f>
        <v>3</v>
      </c>
      <c r="S70" s="37">
        <v>2</v>
      </c>
      <c r="T70" s="37">
        <f>LARGE(H$69:H$72,$S70)</f>
        <v>10.8</v>
      </c>
      <c r="U70" s="37">
        <f>IF(T70=T69,U69,U69+1)</f>
        <v>2</v>
      </c>
      <c r="V70" s="37">
        <f>LARGE(N$69:N$72,$S70)</f>
        <v>10.85</v>
      </c>
      <c r="W70" s="37">
        <f>IF(V70=V69,W69,W69+1)</f>
        <v>2</v>
      </c>
      <c r="X70" s="37">
        <f>LARGE(P$69:P$72,$S70)</f>
        <v>21.65</v>
      </c>
      <c r="Y70" s="37">
        <f>IF(X70=X69,Y69,Y69+1)</f>
        <v>2</v>
      </c>
    </row>
    <row r="71" spans="1:25" ht="17.25">
      <c r="A71" s="40">
        <v>58</v>
      </c>
      <c r="B71" s="81" t="s">
        <v>132</v>
      </c>
      <c r="C71" s="82" t="s">
        <v>85</v>
      </c>
      <c r="D71" s="20">
        <v>2</v>
      </c>
      <c r="E71" s="20">
        <v>1.2</v>
      </c>
      <c r="F71" s="23">
        <v>0</v>
      </c>
      <c r="G71" s="22">
        <f>10-E71</f>
        <v>8.8</v>
      </c>
      <c r="H71" s="17">
        <f>D71+G71-F71</f>
        <v>10.8</v>
      </c>
      <c r="I71" s="18">
        <f>VLOOKUP(H71,T$69:U$72,2,FALSE)</f>
        <v>2</v>
      </c>
      <c r="J71" s="20">
        <v>3.1</v>
      </c>
      <c r="K71" s="20">
        <v>2.25</v>
      </c>
      <c r="L71" s="23">
        <v>0</v>
      </c>
      <c r="M71" s="22">
        <f>10-K71</f>
        <v>7.75</v>
      </c>
      <c r="N71" s="17">
        <f>J71+M71-L71</f>
        <v>10.85</v>
      </c>
      <c r="O71" s="18">
        <f>VLOOKUP(N71,V$69:W$72,2,FALSE)</f>
        <v>2</v>
      </c>
      <c r="P71" s="19">
        <f>H71+N71</f>
        <v>21.65</v>
      </c>
      <c r="Q71" s="18">
        <f>VLOOKUP(P71,X$69:Y$72,2,FALSE)</f>
        <v>2</v>
      </c>
      <c r="S71" s="37">
        <v>3</v>
      </c>
      <c r="T71" s="37">
        <f>LARGE(H$69:H$72,$S71)</f>
        <v>10.667</v>
      </c>
      <c r="U71" s="37">
        <f>IF(T71=T70,U70,U70+1)</f>
        <v>3</v>
      </c>
      <c r="V71" s="37">
        <f>LARGE(N$69:N$72,$S71)</f>
        <v>10.8</v>
      </c>
      <c r="W71" s="37">
        <f>IF(V71=V70,W70,W70+1)</f>
        <v>3</v>
      </c>
      <c r="X71" s="37">
        <f>LARGE(P$69:P$72,$S71)</f>
        <v>21.567</v>
      </c>
      <c r="Y71" s="37">
        <f>IF(X71=X70,Y70,Y70+1)</f>
        <v>3</v>
      </c>
    </row>
    <row r="72" spans="1:25" ht="18" thickBot="1">
      <c r="A72" s="42">
        <v>129</v>
      </c>
      <c r="B72" s="99" t="s">
        <v>48</v>
      </c>
      <c r="C72" s="83" t="s">
        <v>41</v>
      </c>
      <c r="D72" s="51">
        <v>2</v>
      </c>
      <c r="E72" s="51">
        <v>1.766</v>
      </c>
      <c r="F72" s="52">
        <v>0</v>
      </c>
      <c r="G72" s="53">
        <f>10-E72</f>
        <v>8.234</v>
      </c>
      <c r="H72" s="54">
        <f>D72+G72-F72</f>
        <v>10.234</v>
      </c>
      <c r="I72" s="55">
        <f>VLOOKUP(H72,T$69:U$72,2,FALSE)</f>
        <v>4</v>
      </c>
      <c r="J72" s="51">
        <v>2.8</v>
      </c>
      <c r="K72" s="51">
        <v>2</v>
      </c>
      <c r="L72" s="52">
        <v>0</v>
      </c>
      <c r="M72" s="53">
        <f>10-K72</f>
        <v>8</v>
      </c>
      <c r="N72" s="54">
        <f>J72+M72-L72</f>
        <v>10.8</v>
      </c>
      <c r="O72" s="55">
        <f>VLOOKUP(N72,V$69:W$72,2,FALSE)</f>
        <v>3</v>
      </c>
      <c r="P72" s="56">
        <f>H72+N72</f>
        <v>21.034</v>
      </c>
      <c r="Q72" s="55">
        <f>VLOOKUP(P72,X$69:Y$72,2,FALSE)</f>
        <v>4</v>
      </c>
      <c r="S72" s="37">
        <v>4</v>
      </c>
      <c r="T72" s="37">
        <f>LARGE(H$69:H$72,$S72)</f>
        <v>10.234</v>
      </c>
      <c r="U72" s="37">
        <f>IF(T72=T71,U71,U71+1)</f>
        <v>4</v>
      </c>
      <c r="V72" s="37">
        <f>LARGE(N$69:N$72,$S72)</f>
        <v>10.45</v>
      </c>
      <c r="W72" s="37">
        <f>IF(V72=V71,W71,W71+1)</f>
        <v>4</v>
      </c>
      <c r="X72" s="37">
        <f>LARGE(P$69:P$72,$S72)</f>
        <v>21.034</v>
      </c>
      <c r="Y72" s="37">
        <f>IF(X72=X71,Y71,Y71+1)</f>
        <v>4</v>
      </c>
    </row>
    <row r="73" spans="1:16" ht="15.75" thickBot="1">
      <c r="A73" s="116"/>
      <c r="B73" s="117"/>
      <c r="C73" s="117"/>
      <c r="D73" s="117"/>
      <c r="E73" s="117"/>
      <c r="F73" s="117"/>
      <c r="G73" s="117"/>
      <c r="H73" s="117"/>
      <c r="J73" s="117"/>
      <c r="K73" s="117"/>
      <c r="L73" s="117"/>
      <c r="M73" s="117"/>
      <c r="N73" s="117"/>
      <c r="P73" s="117"/>
    </row>
    <row r="74" spans="1:17" ht="38.25" thickBot="1">
      <c r="A74" s="1" t="s">
        <v>78</v>
      </c>
      <c r="B74" s="2"/>
      <c r="C74" s="3"/>
      <c r="D74" s="4"/>
      <c r="E74" s="4"/>
      <c r="F74" s="4"/>
      <c r="G74" s="3"/>
      <c r="H74" s="3"/>
      <c r="I74" s="2"/>
      <c r="J74" s="5"/>
      <c r="K74" s="5"/>
      <c r="L74" s="5"/>
      <c r="M74" s="3"/>
      <c r="N74" s="3"/>
      <c r="O74" s="3"/>
      <c r="P74" s="3"/>
      <c r="Q74" s="6"/>
    </row>
    <row r="75" spans="1:25" ht="18" thickBot="1">
      <c r="A75" s="7" t="s">
        <v>1</v>
      </c>
      <c r="B75" s="8" t="s">
        <v>2</v>
      </c>
      <c r="C75" s="9" t="s">
        <v>3</v>
      </c>
      <c r="D75" s="10" t="s">
        <v>4</v>
      </c>
      <c r="E75" s="11"/>
      <c r="F75" s="11"/>
      <c r="G75" s="11"/>
      <c r="H75" s="126"/>
      <c r="I75" s="127"/>
      <c r="J75" s="10" t="s">
        <v>5</v>
      </c>
      <c r="K75" s="11"/>
      <c r="L75" s="11"/>
      <c r="M75" s="11"/>
      <c r="N75" s="126"/>
      <c r="O75" s="127"/>
      <c r="P75" s="128" t="s">
        <v>6</v>
      </c>
      <c r="Q75" s="129"/>
      <c r="S75" s="43"/>
      <c r="T75" s="43" t="s">
        <v>4</v>
      </c>
      <c r="U75" s="43"/>
      <c r="V75" s="44" t="s">
        <v>5</v>
      </c>
      <c r="W75" s="44"/>
      <c r="X75" s="44" t="s">
        <v>6</v>
      </c>
      <c r="Y75" s="44"/>
    </row>
    <row r="76" spans="1:25" ht="17.25">
      <c r="A76" s="39"/>
      <c r="B76" s="75"/>
      <c r="C76" s="125"/>
      <c r="D76" s="65" t="s">
        <v>7</v>
      </c>
      <c r="E76" s="66" t="s">
        <v>13</v>
      </c>
      <c r="F76" s="66" t="s">
        <v>14</v>
      </c>
      <c r="G76" s="14" t="s">
        <v>8</v>
      </c>
      <c r="H76" s="15" t="s">
        <v>9</v>
      </c>
      <c r="I76" s="12" t="s">
        <v>10</v>
      </c>
      <c r="J76" s="65" t="s">
        <v>7</v>
      </c>
      <c r="K76" s="66" t="s">
        <v>13</v>
      </c>
      <c r="L76" s="66" t="s">
        <v>14</v>
      </c>
      <c r="M76" s="14" t="s">
        <v>8</v>
      </c>
      <c r="N76" s="15" t="s">
        <v>9</v>
      </c>
      <c r="O76" s="12" t="s">
        <v>10</v>
      </c>
      <c r="P76" s="132" t="s">
        <v>9</v>
      </c>
      <c r="Q76" s="12" t="s">
        <v>10</v>
      </c>
      <c r="S76" s="45"/>
      <c r="T76" s="45"/>
      <c r="U76" s="45"/>
      <c r="V76" s="45"/>
      <c r="W76" s="45"/>
      <c r="X76" s="45"/>
      <c r="Y76" s="45"/>
    </row>
    <row r="77" spans="1:25" ht="17.25">
      <c r="A77" s="40">
        <v>130</v>
      </c>
      <c r="B77" s="81" t="s">
        <v>209</v>
      </c>
      <c r="C77" s="121" t="s">
        <v>17</v>
      </c>
      <c r="D77" s="67">
        <v>2.8</v>
      </c>
      <c r="E77" s="62">
        <v>1.65</v>
      </c>
      <c r="F77" s="63">
        <v>0</v>
      </c>
      <c r="G77" s="64">
        <f>10-E77</f>
        <v>8.35</v>
      </c>
      <c r="H77" s="17">
        <f>D77+G77-F77</f>
        <v>11.149999999999999</v>
      </c>
      <c r="I77" s="18">
        <f>VLOOKUP(H77,T$77:U$88,2,FALSE)</f>
        <v>7</v>
      </c>
      <c r="J77" s="67">
        <v>3.2</v>
      </c>
      <c r="K77" s="62">
        <v>2.8</v>
      </c>
      <c r="L77" s="63">
        <v>0</v>
      </c>
      <c r="M77" s="64">
        <f>10-K77</f>
        <v>7.2</v>
      </c>
      <c r="N77" s="17">
        <f>J77+M77-L77</f>
        <v>10.4</v>
      </c>
      <c r="O77" s="18">
        <f>VLOOKUP(N77,V$77:W$88,2,FALSE)</f>
        <v>4</v>
      </c>
      <c r="P77" s="123">
        <f>H77+N77</f>
        <v>21.549999999999997</v>
      </c>
      <c r="Q77" s="18">
        <f>VLOOKUP(P77,X$77:Y$88,2,FALSE)</f>
        <v>6</v>
      </c>
      <c r="S77" s="37">
        <v>1</v>
      </c>
      <c r="T77" s="37">
        <f>LARGE(H$77:H$88,$S77)</f>
        <v>11.75</v>
      </c>
      <c r="U77" s="37">
        <f>IF(T77=T76,U76,U76+1)</f>
        <v>1</v>
      </c>
      <c r="V77" s="37">
        <f>LARGE(N$77:N$88,$S77)</f>
        <v>11.05</v>
      </c>
      <c r="W77" s="37">
        <f>IF(V77=V76,W76,W76+1)</f>
        <v>1</v>
      </c>
      <c r="X77" s="37">
        <f>LARGE(P$77:P$88,$S77)</f>
        <v>22.7</v>
      </c>
      <c r="Y77" s="37">
        <f>IF(X77=X76,Y76,Y76+1)</f>
        <v>1</v>
      </c>
    </row>
    <row r="78" spans="1:25" ht="17.25">
      <c r="A78" s="40">
        <v>131</v>
      </c>
      <c r="B78" s="81" t="s">
        <v>210</v>
      </c>
      <c r="C78" s="121" t="s">
        <v>17</v>
      </c>
      <c r="D78" s="67">
        <v>2.8</v>
      </c>
      <c r="E78" s="62">
        <v>1.7</v>
      </c>
      <c r="F78" s="63">
        <v>0</v>
      </c>
      <c r="G78" s="64">
        <f>10-E78</f>
        <v>8.3</v>
      </c>
      <c r="H78" s="17">
        <f>D78+G78-F78</f>
        <v>11.100000000000001</v>
      </c>
      <c r="I78" s="18">
        <f>VLOOKUP(H78,T$77:U$88,2,FALSE)</f>
        <v>8</v>
      </c>
      <c r="J78" s="67">
        <v>3.1</v>
      </c>
      <c r="K78" s="62">
        <v>3.3</v>
      </c>
      <c r="L78" s="63">
        <v>0</v>
      </c>
      <c r="M78" s="64">
        <f>10-K78</f>
        <v>6.7</v>
      </c>
      <c r="N78" s="17">
        <f>J78+M78-L78</f>
        <v>9.8</v>
      </c>
      <c r="O78" s="18">
        <f>VLOOKUP(N78,V$77:W$88,2,FALSE)</f>
        <v>9</v>
      </c>
      <c r="P78" s="123">
        <f>H78+N78</f>
        <v>20.900000000000002</v>
      </c>
      <c r="Q78" s="18">
        <f>VLOOKUP(P78,X$77:Y$88,2,FALSE)</f>
        <v>9</v>
      </c>
      <c r="S78" s="37">
        <v>2</v>
      </c>
      <c r="T78" s="37">
        <f aca="true" t="shared" si="28" ref="T78:T88">LARGE(H$77:H$88,$S78)</f>
        <v>11.649999999999999</v>
      </c>
      <c r="U78" s="37">
        <f aca="true" t="shared" si="29" ref="U78:U88">IF(T78=T77,U77,U77+1)</f>
        <v>2</v>
      </c>
      <c r="V78" s="37">
        <f aca="true" t="shared" si="30" ref="V78:V88">LARGE(N$77:N$88,$S78)</f>
        <v>10.95</v>
      </c>
      <c r="W78" s="37">
        <f aca="true" t="shared" si="31" ref="W78:W88">IF(V78=V77,W77,W77+1)</f>
        <v>2</v>
      </c>
      <c r="X78" s="37">
        <f aca="true" t="shared" si="32" ref="X78:X88">LARGE(P$77:P$88,$S78)</f>
        <v>22.4</v>
      </c>
      <c r="Y78" s="37">
        <f aca="true" t="shared" si="33" ref="Y78:Y88">IF(X78=X77,Y77,Y77+1)</f>
        <v>2</v>
      </c>
    </row>
    <row r="79" spans="1:25" ht="17.25">
      <c r="A79" s="40">
        <v>133</v>
      </c>
      <c r="B79" s="81" t="s">
        <v>26</v>
      </c>
      <c r="C79" s="121" t="s">
        <v>91</v>
      </c>
      <c r="D79" s="67">
        <v>2.8</v>
      </c>
      <c r="E79" s="62">
        <v>1.2</v>
      </c>
      <c r="F79" s="63">
        <v>0</v>
      </c>
      <c r="G79" s="64">
        <f>10-E79</f>
        <v>8.8</v>
      </c>
      <c r="H79" s="17">
        <f>D79+G79-F79</f>
        <v>11.600000000000001</v>
      </c>
      <c r="I79" s="18">
        <f>VLOOKUP(H79,T$77:U$88,2,FALSE)</f>
        <v>3</v>
      </c>
      <c r="J79" s="67">
        <v>3.1</v>
      </c>
      <c r="K79" s="62">
        <v>2.45</v>
      </c>
      <c r="L79" s="63">
        <v>0</v>
      </c>
      <c r="M79" s="64">
        <f>10-K79</f>
        <v>7.55</v>
      </c>
      <c r="N79" s="17">
        <f>J79+M79-L79</f>
        <v>10.65</v>
      </c>
      <c r="O79" s="18">
        <f>VLOOKUP(N79,V$77:W$88,2,FALSE)</f>
        <v>3</v>
      </c>
      <c r="P79" s="123">
        <f>H79+N79</f>
        <v>22.25</v>
      </c>
      <c r="Q79" s="18">
        <f>VLOOKUP(P79,X$77:Y$88,2,FALSE)</f>
        <v>3</v>
      </c>
      <c r="S79" s="37">
        <v>3</v>
      </c>
      <c r="T79" s="37">
        <f t="shared" si="28"/>
        <v>11.600000000000001</v>
      </c>
      <c r="U79" s="37">
        <f t="shared" si="29"/>
        <v>3</v>
      </c>
      <c r="V79" s="37">
        <f t="shared" si="30"/>
        <v>10.65</v>
      </c>
      <c r="W79" s="37">
        <f t="shared" si="31"/>
        <v>3</v>
      </c>
      <c r="X79" s="37">
        <f t="shared" si="32"/>
        <v>22.4</v>
      </c>
      <c r="Y79" s="37">
        <f t="shared" si="33"/>
        <v>2</v>
      </c>
    </row>
    <row r="80" spans="1:25" ht="17.25">
      <c r="A80" s="40">
        <v>134</v>
      </c>
      <c r="B80" s="81" t="s">
        <v>27</v>
      </c>
      <c r="C80" s="121" t="s">
        <v>91</v>
      </c>
      <c r="D80" s="67">
        <v>2.8</v>
      </c>
      <c r="E80" s="62">
        <v>1.05</v>
      </c>
      <c r="F80" s="63">
        <v>0</v>
      </c>
      <c r="G80" s="64">
        <f>10-E80</f>
        <v>8.95</v>
      </c>
      <c r="H80" s="17">
        <f>D80+G80-F80</f>
        <v>11.75</v>
      </c>
      <c r="I80" s="18">
        <f>VLOOKUP(H80,T$77:U$88,2,FALSE)</f>
        <v>1</v>
      </c>
      <c r="J80" s="67">
        <v>3.1</v>
      </c>
      <c r="K80" s="62">
        <v>2.45</v>
      </c>
      <c r="L80" s="63">
        <v>0</v>
      </c>
      <c r="M80" s="64">
        <f>10-K80</f>
        <v>7.55</v>
      </c>
      <c r="N80" s="17">
        <f>J80+M80-L80</f>
        <v>10.65</v>
      </c>
      <c r="O80" s="18">
        <f>VLOOKUP(N80,V$77:W$88,2,FALSE)</f>
        <v>3</v>
      </c>
      <c r="P80" s="123">
        <f>H80+N80</f>
        <v>22.4</v>
      </c>
      <c r="Q80" s="18">
        <f>VLOOKUP(P80,X$77:Y$88,2,FALSE)</f>
        <v>2</v>
      </c>
      <c r="S80" s="37">
        <v>4</v>
      </c>
      <c r="T80" s="37">
        <f t="shared" si="28"/>
        <v>11.45</v>
      </c>
      <c r="U80" s="37">
        <f t="shared" si="29"/>
        <v>4</v>
      </c>
      <c r="V80" s="37">
        <f t="shared" si="30"/>
        <v>10.65</v>
      </c>
      <c r="W80" s="37">
        <f t="shared" si="31"/>
        <v>3</v>
      </c>
      <c r="X80" s="37">
        <f t="shared" si="32"/>
        <v>22.25</v>
      </c>
      <c r="Y80" s="37">
        <f t="shared" si="33"/>
        <v>3</v>
      </c>
    </row>
    <row r="81" spans="1:25" ht="17.25">
      <c r="A81" s="40">
        <v>135</v>
      </c>
      <c r="B81" s="81" t="s">
        <v>211</v>
      </c>
      <c r="C81" s="121" t="s">
        <v>91</v>
      </c>
      <c r="D81" s="67">
        <v>2.8</v>
      </c>
      <c r="E81" s="62">
        <v>1.35</v>
      </c>
      <c r="F81" s="63">
        <v>0</v>
      </c>
      <c r="G81" s="64">
        <f>10-E81</f>
        <v>8.65</v>
      </c>
      <c r="H81" s="17">
        <f>D81+G81-F81</f>
        <v>11.45</v>
      </c>
      <c r="I81" s="18">
        <f>VLOOKUP(H81,T$77:U$88,2,FALSE)</f>
        <v>4</v>
      </c>
      <c r="J81" s="67">
        <v>3.1</v>
      </c>
      <c r="K81" s="62">
        <v>2.15</v>
      </c>
      <c r="L81" s="63">
        <v>0</v>
      </c>
      <c r="M81" s="64">
        <f>10-K81</f>
        <v>7.85</v>
      </c>
      <c r="N81" s="17">
        <f>J81+M81-L81</f>
        <v>10.95</v>
      </c>
      <c r="O81" s="18">
        <f>VLOOKUP(N81,V$77:W$88,2,FALSE)</f>
        <v>2</v>
      </c>
      <c r="P81" s="123">
        <f>H81+N81</f>
        <v>22.4</v>
      </c>
      <c r="Q81" s="18">
        <f>VLOOKUP(P81,X$77:Y$88,2,FALSE)</f>
        <v>2</v>
      </c>
      <c r="S81" s="37">
        <v>5</v>
      </c>
      <c r="T81" s="37">
        <f t="shared" si="28"/>
        <v>11.45</v>
      </c>
      <c r="U81" s="37">
        <f t="shared" si="29"/>
        <v>4</v>
      </c>
      <c r="V81" s="37">
        <f t="shared" si="30"/>
        <v>10.65</v>
      </c>
      <c r="W81" s="37">
        <f t="shared" si="31"/>
        <v>3</v>
      </c>
      <c r="X81" s="37">
        <f t="shared" si="32"/>
        <v>22.1</v>
      </c>
      <c r="Y81" s="37">
        <f t="shared" si="33"/>
        <v>4</v>
      </c>
    </row>
    <row r="82" spans="1:25" ht="17.25">
      <c r="A82" s="40">
        <v>136</v>
      </c>
      <c r="B82" s="81" t="s">
        <v>34</v>
      </c>
      <c r="C82" s="121" t="s">
        <v>91</v>
      </c>
      <c r="D82" s="67">
        <v>2.8</v>
      </c>
      <c r="E82" s="62">
        <v>1.35</v>
      </c>
      <c r="F82" s="63">
        <v>0</v>
      </c>
      <c r="G82" s="64">
        <f>10-E82</f>
        <v>8.65</v>
      </c>
      <c r="H82" s="17">
        <f>D82+G82-F82</f>
        <v>11.45</v>
      </c>
      <c r="I82" s="18">
        <f>VLOOKUP(H82,T$77:U$88,2,FALSE)</f>
        <v>4</v>
      </c>
      <c r="J82" s="67">
        <v>3.1</v>
      </c>
      <c r="K82" s="62">
        <v>2.45</v>
      </c>
      <c r="L82" s="63">
        <v>0</v>
      </c>
      <c r="M82" s="64">
        <f>10-K82</f>
        <v>7.55</v>
      </c>
      <c r="N82" s="17">
        <f>J82+M82-L82</f>
        <v>10.65</v>
      </c>
      <c r="O82" s="18">
        <f>VLOOKUP(N82,V$77:W$88,2,FALSE)</f>
        <v>3</v>
      </c>
      <c r="P82" s="123">
        <f>H82+N82</f>
        <v>22.1</v>
      </c>
      <c r="Q82" s="18">
        <f>VLOOKUP(P82,X$77:Y$88,2,FALSE)</f>
        <v>4</v>
      </c>
      <c r="S82" s="37">
        <v>6</v>
      </c>
      <c r="T82" s="37">
        <f t="shared" si="28"/>
        <v>11.3</v>
      </c>
      <c r="U82" s="37">
        <f t="shared" si="29"/>
        <v>5</v>
      </c>
      <c r="V82" s="37">
        <f t="shared" si="30"/>
        <v>10.4</v>
      </c>
      <c r="W82" s="37">
        <f t="shared" si="31"/>
        <v>4</v>
      </c>
      <c r="X82" s="37">
        <f t="shared" si="32"/>
        <v>21.700000000000003</v>
      </c>
      <c r="Y82" s="37">
        <f t="shared" si="33"/>
        <v>5</v>
      </c>
    </row>
    <row r="83" spans="1:25" ht="17.25">
      <c r="A83" s="40">
        <v>137</v>
      </c>
      <c r="B83" s="81" t="s">
        <v>69</v>
      </c>
      <c r="C83" s="121" t="s">
        <v>91</v>
      </c>
      <c r="D83" s="67">
        <v>2</v>
      </c>
      <c r="E83" s="62">
        <v>1.45</v>
      </c>
      <c r="F83" s="63">
        <v>0</v>
      </c>
      <c r="G83" s="64">
        <f>10-E83</f>
        <v>8.55</v>
      </c>
      <c r="H83" s="17">
        <f>D83+G83-F83</f>
        <v>10.55</v>
      </c>
      <c r="I83" s="18">
        <f>VLOOKUP(H83,T$77:U$88,2,FALSE)</f>
        <v>10</v>
      </c>
      <c r="J83" s="67">
        <v>3.1</v>
      </c>
      <c r="K83" s="62">
        <v>2.9</v>
      </c>
      <c r="L83" s="63">
        <v>0</v>
      </c>
      <c r="M83" s="64">
        <f>10-K83</f>
        <v>7.1</v>
      </c>
      <c r="N83" s="17">
        <f>J83+M83-L83</f>
        <v>10.2</v>
      </c>
      <c r="O83" s="18">
        <f>VLOOKUP(N83,V$77:W$88,2,FALSE)</f>
        <v>6</v>
      </c>
      <c r="P83" s="123">
        <f>H83+N83</f>
        <v>20.75</v>
      </c>
      <c r="Q83" s="18">
        <f>VLOOKUP(P83,X$77:Y$88,2,FALSE)</f>
        <v>10</v>
      </c>
      <c r="S83" s="37">
        <v>7</v>
      </c>
      <c r="T83" s="37">
        <f t="shared" si="28"/>
        <v>11.2</v>
      </c>
      <c r="U83" s="37">
        <f t="shared" si="29"/>
        <v>6</v>
      </c>
      <c r="V83" s="37">
        <f t="shared" si="30"/>
        <v>10.4</v>
      </c>
      <c r="W83" s="37">
        <f t="shared" si="31"/>
        <v>4</v>
      </c>
      <c r="X83" s="37">
        <f t="shared" si="32"/>
        <v>21.549999999999997</v>
      </c>
      <c r="Y83" s="37">
        <f t="shared" si="33"/>
        <v>6</v>
      </c>
    </row>
    <row r="84" spans="1:25" ht="17.25">
      <c r="A84" s="40">
        <v>138</v>
      </c>
      <c r="B84" s="81" t="s">
        <v>117</v>
      </c>
      <c r="C84" s="121" t="s">
        <v>85</v>
      </c>
      <c r="D84" s="67">
        <v>2.8</v>
      </c>
      <c r="E84" s="62">
        <v>1.5</v>
      </c>
      <c r="F84" s="63">
        <v>0</v>
      </c>
      <c r="G84" s="64">
        <f>10-E84</f>
        <v>8.5</v>
      </c>
      <c r="H84" s="17">
        <f>D84+G84-F84</f>
        <v>11.3</v>
      </c>
      <c r="I84" s="18">
        <f>VLOOKUP(H84,T$77:U$88,2,FALSE)</f>
        <v>5</v>
      </c>
      <c r="J84" s="67">
        <v>3</v>
      </c>
      <c r="K84" s="62">
        <v>2.6</v>
      </c>
      <c r="L84" s="63">
        <v>0</v>
      </c>
      <c r="M84" s="64">
        <f>10-K84</f>
        <v>7.4</v>
      </c>
      <c r="N84" s="17">
        <f>J84+M84-L84</f>
        <v>10.4</v>
      </c>
      <c r="O84" s="18">
        <f>VLOOKUP(N84,V$77:W$88,2,FALSE)</f>
        <v>4</v>
      </c>
      <c r="P84" s="123">
        <f>H84+N84</f>
        <v>21.700000000000003</v>
      </c>
      <c r="Q84" s="18">
        <f>VLOOKUP(P84,X$77:Y$88,2,FALSE)</f>
        <v>5</v>
      </c>
      <c r="S84" s="37">
        <v>8</v>
      </c>
      <c r="T84" s="37">
        <f t="shared" si="28"/>
        <v>11.149999999999999</v>
      </c>
      <c r="U84" s="37">
        <f t="shared" si="29"/>
        <v>7</v>
      </c>
      <c r="V84" s="37">
        <f t="shared" si="30"/>
        <v>10.3</v>
      </c>
      <c r="W84" s="37">
        <f t="shared" si="31"/>
        <v>5</v>
      </c>
      <c r="X84" s="37">
        <f t="shared" si="32"/>
        <v>21.299999999999997</v>
      </c>
      <c r="Y84" s="37">
        <f t="shared" si="33"/>
        <v>7</v>
      </c>
    </row>
    <row r="85" spans="1:25" ht="17.25">
      <c r="A85" s="40">
        <v>139</v>
      </c>
      <c r="B85" s="81" t="s">
        <v>115</v>
      </c>
      <c r="C85" s="121" t="s">
        <v>85</v>
      </c>
      <c r="D85" s="67">
        <v>2.8</v>
      </c>
      <c r="E85" s="62">
        <v>1.6</v>
      </c>
      <c r="F85" s="63">
        <v>0</v>
      </c>
      <c r="G85" s="64">
        <f>10-E85</f>
        <v>8.4</v>
      </c>
      <c r="H85" s="17">
        <f>D85+G85-F85</f>
        <v>11.2</v>
      </c>
      <c r="I85" s="18">
        <f>VLOOKUP(H85,T$77:U$88,2,FALSE)</f>
        <v>6</v>
      </c>
      <c r="J85" s="67">
        <v>2.9</v>
      </c>
      <c r="K85" s="62">
        <v>2.8</v>
      </c>
      <c r="L85" s="63">
        <v>0</v>
      </c>
      <c r="M85" s="64">
        <f>10-K85</f>
        <v>7.2</v>
      </c>
      <c r="N85" s="17">
        <f>J85+M85-L85</f>
        <v>10.1</v>
      </c>
      <c r="O85" s="18">
        <f>VLOOKUP(N85,V$77:W$88,2,FALSE)</f>
        <v>7</v>
      </c>
      <c r="P85" s="123">
        <f>H85+N85</f>
        <v>21.299999999999997</v>
      </c>
      <c r="Q85" s="18">
        <f>VLOOKUP(P85,X$77:Y$88,2,FALSE)</f>
        <v>7</v>
      </c>
      <c r="S85" s="37">
        <v>9</v>
      </c>
      <c r="T85" s="37">
        <f t="shared" si="28"/>
        <v>11.100000000000001</v>
      </c>
      <c r="U85" s="37">
        <f t="shared" si="29"/>
        <v>8</v>
      </c>
      <c r="V85" s="37">
        <f t="shared" si="30"/>
        <v>10.2</v>
      </c>
      <c r="W85" s="37">
        <f t="shared" si="31"/>
        <v>6</v>
      </c>
      <c r="X85" s="37">
        <f t="shared" si="32"/>
        <v>21.150000000000002</v>
      </c>
      <c r="Y85" s="37">
        <f t="shared" si="33"/>
        <v>8</v>
      </c>
    </row>
    <row r="86" spans="1:25" ht="17.25">
      <c r="A86" s="40">
        <v>140</v>
      </c>
      <c r="B86" s="81" t="s">
        <v>33</v>
      </c>
      <c r="C86" s="121" t="s">
        <v>18</v>
      </c>
      <c r="D86" s="67">
        <v>2.8</v>
      </c>
      <c r="E86" s="62">
        <v>1.95</v>
      </c>
      <c r="F86" s="63">
        <v>0</v>
      </c>
      <c r="G86" s="64">
        <f>10-E86</f>
        <v>8.05</v>
      </c>
      <c r="H86" s="17">
        <f>D86+G86-F86</f>
        <v>10.850000000000001</v>
      </c>
      <c r="I86" s="18">
        <f>VLOOKUP(H86,T$77:U$88,2,FALSE)</f>
        <v>9</v>
      </c>
      <c r="J86" s="67">
        <v>2.9</v>
      </c>
      <c r="K86" s="62">
        <v>2.6</v>
      </c>
      <c r="L86" s="63">
        <v>0</v>
      </c>
      <c r="M86" s="64">
        <f>10-K86</f>
        <v>7.4</v>
      </c>
      <c r="N86" s="17">
        <f>J86+M86-L86</f>
        <v>10.3</v>
      </c>
      <c r="O86" s="18">
        <f>VLOOKUP(N86,V$77:W$88,2,FALSE)</f>
        <v>5</v>
      </c>
      <c r="P86" s="123">
        <f>H86+N86</f>
        <v>21.150000000000002</v>
      </c>
      <c r="Q86" s="18">
        <f>VLOOKUP(P86,X$77:Y$88,2,FALSE)</f>
        <v>8</v>
      </c>
      <c r="S86" s="37">
        <v>10</v>
      </c>
      <c r="T86" s="37">
        <f t="shared" si="28"/>
        <v>10.850000000000001</v>
      </c>
      <c r="U86" s="37">
        <f t="shared" si="29"/>
        <v>9</v>
      </c>
      <c r="V86" s="37">
        <f t="shared" si="30"/>
        <v>10.1</v>
      </c>
      <c r="W86" s="37">
        <f t="shared" si="31"/>
        <v>7</v>
      </c>
      <c r="X86" s="37">
        <f t="shared" si="32"/>
        <v>20.900000000000002</v>
      </c>
      <c r="Y86" s="37">
        <f t="shared" si="33"/>
        <v>9</v>
      </c>
    </row>
    <row r="87" spans="1:25" ht="17.25">
      <c r="A87" s="130">
        <v>114</v>
      </c>
      <c r="B87" s="131" t="s">
        <v>107</v>
      </c>
      <c r="C87" s="134" t="s">
        <v>85</v>
      </c>
      <c r="D87" s="67">
        <v>2</v>
      </c>
      <c r="E87" s="62">
        <v>1.75</v>
      </c>
      <c r="F87" s="63">
        <v>0</v>
      </c>
      <c r="G87" s="64">
        <f>10-E87</f>
        <v>8.25</v>
      </c>
      <c r="H87" s="17">
        <f>D87+G87-F87</f>
        <v>10.25</v>
      </c>
      <c r="I87" s="18">
        <f>VLOOKUP(H87,T$77:U$88,2,FALSE)</f>
        <v>11</v>
      </c>
      <c r="J87" s="67">
        <v>2.7</v>
      </c>
      <c r="K87" s="62">
        <v>2.85</v>
      </c>
      <c r="L87" s="63">
        <v>0</v>
      </c>
      <c r="M87" s="64">
        <f>10-K87</f>
        <v>7.15</v>
      </c>
      <c r="N87" s="17">
        <f>J87+M87-L87</f>
        <v>9.850000000000001</v>
      </c>
      <c r="O87" s="18">
        <f>VLOOKUP(N87,V$77:W$88,2,FALSE)</f>
        <v>8</v>
      </c>
      <c r="P87" s="133">
        <f>H87+N87</f>
        <v>20.1</v>
      </c>
      <c r="Q87" s="80">
        <f>VLOOKUP(P87,X$77:Y$88,2,FALSE)</f>
        <v>11</v>
      </c>
      <c r="S87" s="37">
        <v>11</v>
      </c>
      <c r="T87" s="37">
        <f t="shared" si="28"/>
        <v>10.55</v>
      </c>
      <c r="U87" s="37">
        <f t="shared" si="29"/>
        <v>10</v>
      </c>
      <c r="V87" s="37">
        <f t="shared" si="30"/>
        <v>9.850000000000001</v>
      </c>
      <c r="W87" s="37">
        <f t="shared" si="31"/>
        <v>8</v>
      </c>
      <c r="X87" s="37">
        <f t="shared" si="32"/>
        <v>20.75</v>
      </c>
      <c r="Y87" s="37">
        <f t="shared" si="33"/>
        <v>10</v>
      </c>
    </row>
    <row r="88" spans="1:25" ht="18" thickBot="1">
      <c r="A88" s="42">
        <v>141</v>
      </c>
      <c r="B88" s="99" t="s">
        <v>212</v>
      </c>
      <c r="C88" s="122" t="s">
        <v>11</v>
      </c>
      <c r="D88" s="68">
        <v>2.8</v>
      </c>
      <c r="E88" s="69">
        <v>1.15</v>
      </c>
      <c r="F88" s="70">
        <v>0</v>
      </c>
      <c r="G88" s="71">
        <f>10-E88</f>
        <v>8.85</v>
      </c>
      <c r="H88" s="54">
        <f>D88+G88-F88</f>
        <v>11.649999999999999</v>
      </c>
      <c r="I88" s="55">
        <f>VLOOKUP(H88,T$77:U$88,2,FALSE)</f>
        <v>2</v>
      </c>
      <c r="J88" s="68">
        <v>3.1</v>
      </c>
      <c r="K88" s="69">
        <v>2.05</v>
      </c>
      <c r="L88" s="70">
        <v>0</v>
      </c>
      <c r="M88" s="71">
        <f>10-K88</f>
        <v>7.95</v>
      </c>
      <c r="N88" s="54">
        <f>J88+M88-L88</f>
        <v>11.05</v>
      </c>
      <c r="O88" s="55">
        <f>VLOOKUP(N88,V$77:W$88,2,FALSE)</f>
        <v>1</v>
      </c>
      <c r="P88" s="124">
        <f>H88+N88</f>
        <v>22.7</v>
      </c>
      <c r="Q88" s="55">
        <f>VLOOKUP(P88,X$77:Y$88,2,FALSE)</f>
        <v>1</v>
      </c>
      <c r="S88" s="37">
        <v>12</v>
      </c>
      <c r="T88" s="37">
        <f t="shared" si="28"/>
        <v>10.25</v>
      </c>
      <c r="U88" s="37">
        <f t="shared" si="29"/>
        <v>11</v>
      </c>
      <c r="V88" s="37">
        <f t="shared" si="30"/>
        <v>9.8</v>
      </c>
      <c r="W88" s="37">
        <f t="shared" si="31"/>
        <v>9</v>
      </c>
      <c r="X88" s="37">
        <f t="shared" si="32"/>
        <v>20.1</v>
      </c>
      <c r="Y88" s="37">
        <f t="shared" si="33"/>
        <v>11</v>
      </c>
    </row>
    <row r="89" ht="15" thickBot="1"/>
    <row r="90" spans="1:17" ht="38.25" thickBot="1">
      <c r="A90" s="1" t="s">
        <v>30</v>
      </c>
      <c r="B90" s="2"/>
      <c r="C90" s="3"/>
      <c r="D90" s="4"/>
      <c r="E90" s="4"/>
      <c r="F90" s="4"/>
      <c r="G90" s="3"/>
      <c r="H90" s="3"/>
      <c r="I90" s="2"/>
      <c r="J90" s="5"/>
      <c r="K90" s="5"/>
      <c r="L90" s="5"/>
      <c r="M90" s="3"/>
      <c r="N90" s="3"/>
      <c r="O90" s="3"/>
      <c r="P90" s="3"/>
      <c r="Q90" s="6"/>
    </row>
    <row r="91" spans="1:25" ht="18" thickBot="1">
      <c r="A91" s="7" t="s">
        <v>1</v>
      </c>
      <c r="B91" s="8" t="s">
        <v>2</v>
      </c>
      <c r="C91" s="9" t="s">
        <v>3</v>
      </c>
      <c r="D91" s="10" t="s">
        <v>4</v>
      </c>
      <c r="E91" s="11"/>
      <c r="F91" s="11"/>
      <c r="G91" s="11"/>
      <c r="H91" s="126"/>
      <c r="I91" s="127"/>
      <c r="J91" s="10" t="s">
        <v>5</v>
      </c>
      <c r="K91" s="11"/>
      <c r="L91" s="11"/>
      <c r="M91" s="11"/>
      <c r="N91" s="126"/>
      <c r="O91" s="127"/>
      <c r="P91" s="128" t="s">
        <v>6</v>
      </c>
      <c r="Q91" s="129"/>
      <c r="S91" s="43"/>
      <c r="T91" s="43" t="s">
        <v>4</v>
      </c>
      <c r="U91" s="43"/>
      <c r="V91" s="44" t="s">
        <v>5</v>
      </c>
      <c r="W91" s="44"/>
      <c r="X91" s="44" t="s">
        <v>6</v>
      </c>
      <c r="Y91" s="44"/>
    </row>
    <row r="92" spans="1:25" ht="18" thickBot="1">
      <c r="A92" s="39"/>
      <c r="B92" s="75"/>
      <c r="C92" s="76"/>
      <c r="D92" s="65" t="s">
        <v>7</v>
      </c>
      <c r="E92" s="21" t="s">
        <v>13</v>
      </c>
      <c r="F92" s="21" t="s">
        <v>14</v>
      </c>
      <c r="G92" s="14" t="s">
        <v>8</v>
      </c>
      <c r="H92" s="15" t="s">
        <v>9</v>
      </c>
      <c r="I92" s="12" t="s">
        <v>10</v>
      </c>
      <c r="J92" s="137" t="s">
        <v>7</v>
      </c>
      <c r="K92" s="91" t="s">
        <v>13</v>
      </c>
      <c r="L92" s="91" t="s">
        <v>14</v>
      </c>
      <c r="M92" s="92" t="s">
        <v>8</v>
      </c>
      <c r="N92" s="93" t="s">
        <v>9</v>
      </c>
      <c r="O92" s="94" t="s">
        <v>10</v>
      </c>
      <c r="P92" s="110" t="s">
        <v>9</v>
      </c>
      <c r="Q92" s="94" t="s">
        <v>10</v>
      </c>
      <c r="S92" s="45"/>
      <c r="T92" s="45"/>
      <c r="U92" s="45"/>
      <c r="V92" s="45"/>
      <c r="W92" s="45"/>
      <c r="X92" s="45"/>
      <c r="Y92" s="45"/>
    </row>
    <row r="93" spans="1:25" ht="17.25">
      <c r="A93" s="40">
        <v>142</v>
      </c>
      <c r="B93" s="81" t="s">
        <v>213</v>
      </c>
      <c r="C93" s="82" t="s">
        <v>16</v>
      </c>
      <c r="D93" s="138">
        <v>1</v>
      </c>
      <c r="E93" s="20">
        <v>1.45</v>
      </c>
      <c r="F93" s="23">
        <v>0</v>
      </c>
      <c r="G93" s="22">
        <f>10-E93</f>
        <v>8.55</v>
      </c>
      <c r="H93" s="17">
        <f>D93+G93-F93</f>
        <v>9.55</v>
      </c>
      <c r="I93" s="18">
        <f>VLOOKUP(H93,T$93:U$101,2,FALSE)</f>
        <v>6</v>
      </c>
      <c r="J93" s="95">
        <v>2.6</v>
      </c>
      <c r="K93" s="46">
        <v>3.3</v>
      </c>
      <c r="L93" s="140">
        <v>0</v>
      </c>
      <c r="M93" s="47">
        <f>10-K93</f>
        <v>6.7</v>
      </c>
      <c r="N93" s="48">
        <f>J93+M93-L93</f>
        <v>9.3</v>
      </c>
      <c r="O93" s="49">
        <f>VLOOKUP(N93,V$93:W$101,2,FALSE)</f>
        <v>8</v>
      </c>
      <c r="P93" s="50">
        <f>H93+N93</f>
        <v>18.85</v>
      </c>
      <c r="Q93" s="49">
        <f>VLOOKUP(P93,X$93:Y$101,2,FALSE)</f>
        <v>8</v>
      </c>
      <c r="S93" s="37">
        <v>1</v>
      </c>
      <c r="T93" s="37">
        <f>LARGE(H$93:H$101,$S93)</f>
        <v>10.15</v>
      </c>
      <c r="U93" s="37">
        <f>IF(T93=T92,U92,U92+1)</f>
        <v>1</v>
      </c>
      <c r="V93" s="37">
        <f>LARGE(N$93:N$101,$S93)</f>
        <v>11.049999999999999</v>
      </c>
      <c r="W93" s="37">
        <f>IF(V93=V92,W92,W92+1)</f>
        <v>1</v>
      </c>
      <c r="X93" s="37">
        <f>LARGE(P$93:P$101,$S93)</f>
        <v>21.2</v>
      </c>
      <c r="Y93" s="37">
        <f>IF(X93=X92,Y92,Y92+1)</f>
        <v>1</v>
      </c>
    </row>
    <row r="94" spans="1:25" ht="17.25">
      <c r="A94" s="40">
        <v>143</v>
      </c>
      <c r="B94" s="81" t="s">
        <v>214</v>
      </c>
      <c r="C94" s="82" t="s">
        <v>16</v>
      </c>
      <c r="D94" s="138">
        <v>1</v>
      </c>
      <c r="E94" s="20">
        <v>1.6</v>
      </c>
      <c r="F94" s="23">
        <v>0</v>
      </c>
      <c r="G94" s="22">
        <f>10-E94</f>
        <v>8.4</v>
      </c>
      <c r="H94" s="17">
        <f>D94+G94-F94</f>
        <v>9.4</v>
      </c>
      <c r="I94" s="18">
        <f aca="true" t="shared" si="34" ref="I94:I101">VLOOKUP(H94,T$93:U$101,2,FALSE)</f>
        <v>8</v>
      </c>
      <c r="J94" s="138">
        <v>2.8</v>
      </c>
      <c r="K94" s="20">
        <v>2.75</v>
      </c>
      <c r="L94" s="23">
        <v>0</v>
      </c>
      <c r="M94" s="22">
        <f>10-K94</f>
        <v>7.25</v>
      </c>
      <c r="N94" s="17">
        <f>J94+M94-L94</f>
        <v>10.05</v>
      </c>
      <c r="O94" s="18">
        <f aca="true" t="shared" si="35" ref="O94:O101">VLOOKUP(N94,V$93:W$101,2,FALSE)</f>
        <v>7</v>
      </c>
      <c r="P94" s="19">
        <f>H94+N94</f>
        <v>19.450000000000003</v>
      </c>
      <c r="Q94" s="18">
        <f aca="true" t="shared" si="36" ref="Q94:Q101">VLOOKUP(P94,X$93:Y$101,2,FALSE)</f>
        <v>7</v>
      </c>
      <c r="S94" s="37">
        <v>2</v>
      </c>
      <c r="T94" s="37">
        <f aca="true" t="shared" si="37" ref="T94:T101">LARGE(H$93:H$101,$S94)</f>
        <v>10</v>
      </c>
      <c r="U94" s="37">
        <f aca="true" t="shared" si="38" ref="U94:U101">IF(T94=T93,U93,U93+1)</f>
        <v>2</v>
      </c>
      <c r="V94" s="37">
        <f aca="true" t="shared" si="39" ref="V94:V101">LARGE(N$93:N$101,$S94)</f>
        <v>10.85</v>
      </c>
      <c r="W94" s="37">
        <f aca="true" t="shared" si="40" ref="W94:W101">IF(V94=V93,W93,W93+1)</f>
        <v>2</v>
      </c>
      <c r="X94" s="37">
        <f aca="true" t="shared" si="41" ref="X94:X101">LARGE(P$93:P$101,$S94)</f>
        <v>20.75</v>
      </c>
      <c r="Y94" s="37">
        <f aca="true" t="shared" si="42" ref="Y94:Y101">IF(X94=X93,Y93,Y93+1)</f>
        <v>2</v>
      </c>
    </row>
    <row r="95" spans="1:25" ht="17.25">
      <c r="A95" s="40">
        <v>144</v>
      </c>
      <c r="B95" s="81" t="s">
        <v>87</v>
      </c>
      <c r="C95" s="82" t="s">
        <v>85</v>
      </c>
      <c r="D95" s="138">
        <v>1</v>
      </c>
      <c r="E95" s="20">
        <v>1.6</v>
      </c>
      <c r="F95" s="23">
        <v>0</v>
      </c>
      <c r="G95" s="22">
        <f>10-E95</f>
        <v>8.4</v>
      </c>
      <c r="H95" s="17">
        <f>D95+G95-F95</f>
        <v>9.4</v>
      </c>
      <c r="I95" s="18">
        <f t="shared" si="34"/>
        <v>8</v>
      </c>
      <c r="J95" s="138">
        <v>2.5</v>
      </c>
      <c r="K95" s="20">
        <v>1.7</v>
      </c>
      <c r="L95" s="23">
        <v>0</v>
      </c>
      <c r="M95" s="22">
        <f>10-K95</f>
        <v>8.3</v>
      </c>
      <c r="N95" s="17">
        <f>J95+M95-L95</f>
        <v>10.8</v>
      </c>
      <c r="O95" s="18">
        <f t="shared" si="35"/>
        <v>3</v>
      </c>
      <c r="P95" s="19">
        <f>H95+N95</f>
        <v>20.200000000000003</v>
      </c>
      <c r="Q95" s="18">
        <f t="shared" si="36"/>
        <v>5</v>
      </c>
      <c r="S95" s="37">
        <v>3</v>
      </c>
      <c r="T95" s="37">
        <f t="shared" si="37"/>
        <v>9.95</v>
      </c>
      <c r="U95" s="37">
        <f t="shared" si="38"/>
        <v>3</v>
      </c>
      <c r="V95" s="37">
        <f t="shared" si="39"/>
        <v>10.8</v>
      </c>
      <c r="W95" s="37">
        <f t="shared" si="40"/>
        <v>3</v>
      </c>
      <c r="X95" s="37">
        <f t="shared" si="41"/>
        <v>20.7</v>
      </c>
      <c r="Y95" s="37">
        <f t="shared" si="42"/>
        <v>3</v>
      </c>
    </row>
    <row r="96" spans="1:25" ht="17.25">
      <c r="A96" s="40">
        <v>145</v>
      </c>
      <c r="B96" s="81" t="s">
        <v>86</v>
      </c>
      <c r="C96" s="82" t="s">
        <v>85</v>
      </c>
      <c r="D96" s="138">
        <v>1</v>
      </c>
      <c r="E96" s="20">
        <v>1.05</v>
      </c>
      <c r="F96" s="23">
        <v>0</v>
      </c>
      <c r="G96" s="22">
        <f>10-E96</f>
        <v>8.95</v>
      </c>
      <c r="H96" s="17">
        <f>D96+G96-F96</f>
        <v>9.95</v>
      </c>
      <c r="I96" s="18">
        <f t="shared" si="34"/>
        <v>3</v>
      </c>
      <c r="J96" s="138">
        <v>2.7</v>
      </c>
      <c r="K96" s="20">
        <v>1.9</v>
      </c>
      <c r="L96" s="23">
        <v>0</v>
      </c>
      <c r="M96" s="22">
        <f>10-K96</f>
        <v>8.1</v>
      </c>
      <c r="N96" s="17">
        <f>J96+M96-L96</f>
        <v>10.8</v>
      </c>
      <c r="O96" s="18">
        <f t="shared" si="35"/>
        <v>3</v>
      </c>
      <c r="P96" s="19">
        <f>H96+N96</f>
        <v>20.75</v>
      </c>
      <c r="Q96" s="18">
        <f t="shared" si="36"/>
        <v>2</v>
      </c>
      <c r="S96" s="37">
        <v>4</v>
      </c>
      <c r="T96" s="37">
        <f t="shared" si="37"/>
        <v>9.85</v>
      </c>
      <c r="U96" s="37">
        <f t="shared" si="38"/>
        <v>4</v>
      </c>
      <c r="V96" s="37">
        <f t="shared" si="39"/>
        <v>10.8</v>
      </c>
      <c r="W96" s="37">
        <f t="shared" si="40"/>
        <v>3</v>
      </c>
      <c r="X96" s="37">
        <f t="shared" si="41"/>
        <v>20.5</v>
      </c>
      <c r="Y96" s="37">
        <f t="shared" si="42"/>
        <v>4</v>
      </c>
    </row>
    <row r="97" spans="1:25" ht="17.25">
      <c r="A97" s="40">
        <v>146</v>
      </c>
      <c r="B97" s="81" t="s">
        <v>215</v>
      </c>
      <c r="C97" s="82" t="s">
        <v>85</v>
      </c>
      <c r="D97" s="138">
        <v>1</v>
      </c>
      <c r="E97" s="20">
        <v>1.5</v>
      </c>
      <c r="F97" s="23">
        <v>0</v>
      </c>
      <c r="G97" s="22">
        <f>10-E97</f>
        <v>8.5</v>
      </c>
      <c r="H97" s="17">
        <f>D97+G97-F97</f>
        <v>9.5</v>
      </c>
      <c r="I97" s="18">
        <f t="shared" si="34"/>
        <v>7</v>
      </c>
      <c r="J97" s="138">
        <v>2.7</v>
      </c>
      <c r="K97" s="20">
        <v>2.55</v>
      </c>
      <c r="L97" s="23">
        <v>0</v>
      </c>
      <c r="M97" s="22">
        <f>10-K97</f>
        <v>7.45</v>
      </c>
      <c r="N97" s="17">
        <f>J97+M97-L97</f>
        <v>10.15</v>
      </c>
      <c r="O97" s="18">
        <f t="shared" si="35"/>
        <v>6</v>
      </c>
      <c r="P97" s="19">
        <f>H97+N97</f>
        <v>19.65</v>
      </c>
      <c r="Q97" s="18">
        <f t="shared" si="36"/>
        <v>6</v>
      </c>
      <c r="S97" s="37">
        <v>5</v>
      </c>
      <c r="T97" s="37">
        <f t="shared" si="37"/>
        <v>9.65</v>
      </c>
      <c r="U97" s="37">
        <f t="shared" si="38"/>
        <v>5</v>
      </c>
      <c r="V97" s="37">
        <f t="shared" si="39"/>
        <v>10.7</v>
      </c>
      <c r="W97" s="37">
        <f t="shared" si="40"/>
        <v>4</v>
      </c>
      <c r="X97" s="37">
        <f t="shared" si="41"/>
        <v>20.5</v>
      </c>
      <c r="Y97" s="37">
        <f t="shared" si="42"/>
        <v>4</v>
      </c>
    </row>
    <row r="98" spans="1:25" ht="17.25">
      <c r="A98" s="40">
        <v>147</v>
      </c>
      <c r="B98" s="81" t="s">
        <v>52</v>
      </c>
      <c r="C98" s="82" t="s">
        <v>41</v>
      </c>
      <c r="D98" s="138">
        <v>1</v>
      </c>
      <c r="E98" s="20">
        <v>0.85</v>
      </c>
      <c r="F98" s="23">
        <v>0</v>
      </c>
      <c r="G98" s="22">
        <f>10-E98</f>
        <v>9.15</v>
      </c>
      <c r="H98" s="17">
        <f>D98+G98-F98</f>
        <v>10.15</v>
      </c>
      <c r="I98" s="18">
        <f t="shared" si="34"/>
        <v>1</v>
      </c>
      <c r="J98" s="138">
        <v>2.6</v>
      </c>
      <c r="K98" s="20">
        <v>1.55</v>
      </c>
      <c r="L98" s="23">
        <v>0</v>
      </c>
      <c r="M98" s="22">
        <f>10-K98</f>
        <v>8.45</v>
      </c>
      <c r="N98" s="17">
        <f>J98+M98-L98</f>
        <v>11.049999999999999</v>
      </c>
      <c r="O98" s="18">
        <f t="shared" si="35"/>
        <v>1</v>
      </c>
      <c r="P98" s="19">
        <f>H98+N98</f>
        <v>21.2</v>
      </c>
      <c r="Q98" s="18">
        <f t="shared" si="36"/>
        <v>1</v>
      </c>
      <c r="S98" s="37">
        <v>6</v>
      </c>
      <c r="T98" s="37">
        <f t="shared" si="37"/>
        <v>9.55</v>
      </c>
      <c r="U98" s="37">
        <f t="shared" si="38"/>
        <v>6</v>
      </c>
      <c r="V98" s="37">
        <f t="shared" si="39"/>
        <v>10.65</v>
      </c>
      <c r="W98" s="37">
        <f t="shared" si="40"/>
        <v>5</v>
      </c>
      <c r="X98" s="37">
        <f t="shared" si="41"/>
        <v>20.200000000000003</v>
      </c>
      <c r="Y98" s="37">
        <f t="shared" si="42"/>
        <v>5</v>
      </c>
    </row>
    <row r="99" spans="1:25" ht="17.25">
      <c r="A99" s="100">
        <v>148</v>
      </c>
      <c r="B99" s="81" t="s">
        <v>53</v>
      </c>
      <c r="C99" s="82" t="s">
        <v>41</v>
      </c>
      <c r="D99" s="138">
        <v>1</v>
      </c>
      <c r="E99" s="20">
        <v>1.35</v>
      </c>
      <c r="F99" s="23">
        <v>0</v>
      </c>
      <c r="G99" s="22">
        <f>10-E99</f>
        <v>8.65</v>
      </c>
      <c r="H99" s="17">
        <f>D99+G99-F99</f>
        <v>9.65</v>
      </c>
      <c r="I99" s="18">
        <f t="shared" si="34"/>
        <v>5</v>
      </c>
      <c r="J99" s="138">
        <v>2.6</v>
      </c>
      <c r="K99" s="20">
        <v>1.75</v>
      </c>
      <c r="L99" s="23">
        <v>0</v>
      </c>
      <c r="M99" s="22">
        <f>10-K99</f>
        <v>8.25</v>
      </c>
      <c r="N99" s="17">
        <f>J99+M99-L99</f>
        <v>10.85</v>
      </c>
      <c r="O99" s="18">
        <f t="shared" si="35"/>
        <v>2</v>
      </c>
      <c r="P99" s="19">
        <f>H99+N99</f>
        <v>20.5</v>
      </c>
      <c r="Q99" s="18">
        <f t="shared" si="36"/>
        <v>4</v>
      </c>
      <c r="S99" s="37">
        <v>7</v>
      </c>
      <c r="T99" s="37">
        <f t="shared" si="37"/>
        <v>9.5</v>
      </c>
      <c r="U99" s="37">
        <f t="shared" si="38"/>
        <v>7</v>
      </c>
      <c r="V99" s="37">
        <f t="shared" si="39"/>
        <v>10.15</v>
      </c>
      <c r="W99" s="37">
        <f t="shared" si="40"/>
        <v>6</v>
      </c>
      <c r="X99" s="37">
        <f t="shared" si="41"/>
        <v>19.65</v>
      </c>
      <c r="Y99" s="37">
        <f t="shared" si="42"/>
        <v>6</v>
      </c>
    </row>
    <row r="100" spans="1:25" ht="17.25">
      <c r="A100" s="100">
        <v>149</v>
      </c>
      <c r="B100" s="81" t="s">
        <v>80</v>
      </c>
      <c r="C100" s="82" t="s">
        <v>41</v>
      </c>
      <c r="D100" s="138">
        <v>1</v>
      </c>
      <c r="E100" s="20">
        <v>1</v>
      </c>
      <c r="F100" s="23">
        <v>0</v>
      </c>
      <c r="G100" s="22">
        <f>10-E100</f>
        <v>9</v>
      </c>
      <c r="H100" s="17">
        <f>D100+G100-F100</f>
        <v>10</v>
      </c>
      <c r="I100" s="18">
        <f t="shared" si="34"/>
        <v>2</v>
      </c>
      <c r="J100" s="138">
        <v>2.7</v>
      </c>
      <c r="K100" s="20">
        <v>2</v>
      </c>
      <c r="L100" s="23">
        <v>0</v>
      </c>
      <c r="M100" s="22">
        <f>10-K100</f>
        <v>8</v>
      </c>
      <c r="N100" s="17">
        <f>J100+M100-L100</f>
        <v>10.7</v>
      </c>
      <c r="O100" s="18">
        <f t="shared" si="35"/>
        <v>4</v>
      </c>
      <c r="P100" s="19">
        <f>H100+N100</f>
        <v>20.7</v>
      </c>
      <c r="Q100" s="18">
        <f t="shared" si="36"/>
        <v>3</v>
      </c>
      <c r="S100" s="37">
        <v>8</v>
      </c>
      <c r="T100" s="37">
        <f t="shared" si="37"/>
        <v>9.4</v>
      </c>
      <c r="U100" s="37">
        <f t="shared" si="38"/>
        <v>8</v>
      </c>
      <c r="V100" s="37">
        <f t="shared" si="39"/>
        <v>10.05</v>
      </c>
      <c r="W100" s="37">
        <f t="shared" si="40"/>
        <v>7</v>
      </c>
      <c r="X100" s="37">
        <f t="shared" si="41"/>
        <v>19.450000000000003</v>
      </c>
      <c r="Y100" s="37">
        <f t="shared" si="42"/>
        <v>7</v>
      </c>
    </row>
    <row r="101" spans="1:25" ht="18" thickBot="1">
      <c r="A101" s="101">
        <v>150</v>
      </c>
      <c r="B101" s="99" t="s">
        <v>54</v>
      </c>
      <c r="C101" s="83" t="s">
        <v>41</v>
      </c>
      <c r="D101" s="139">
        <v>1</v>
      </c>
      <c r="E101" s="51">
        <v>1.15</v>
      </c>
      <c r="F101" s="52">
        <v>0</v>
      </c>
      <c r="G101" s="53">
        <f>10-E101</f>
        <v>8.85</v>
      </c>
      <c r="H101" s="54">
        <f>D101+G101-F101</f>
        <v>9.85</v>
      </c>
      <c r="I101" s="55">
        <f t="shared" si="34"/>
        <v>4</v>
      </c>
      <c r="J101" s="139">
        <v>2.7</v>
      </c>
      <c r="K101" s="51">
        <v>2.05</v>
      </c>
      <c r="L101" s="52">
        <v>0</v>
      </c>
      <c r="M101" s="53">
        <f>10-K101</f>
        <v>7.95</v>
      </c>
      <c r="N101" s="54">
        <f>J101+M101-L101</f>
        <v>10.65</v>
      </c>
      <c r="O101" s="55">
        <f t="shared" si="35"/>
        <v>5</v>
      </c>
      <c r="P101" s="56">
        <f>H101+N101</f>
        <v>20.5</v>
      </c>
      <c r="Q101" s="55">
        <f t="shared" si="36"/>
        <v>4</v>
      </c>
      <c r="S101" s="37">
        <v>9</v>
      </c>
      <c r="T101" s="37">
        <f t="shared" si="37"/>
        <v>9.4</v>
      </c>
      <c r="U101" s="37">
        <f t="shared" si="38"/>
        <v>8</v>
      </c>
      <c r="V101" s="37">
        <f t="shared" si="39"/>
        <v>9.3</v>
      </c>
      <c r="W101" s="37">
        <f t="shared" si="40"/>
        <v>8</v>
      </c>
      <c r="X101" s="37">
        <f t="shared" si="41"/>
        <v>18.85</v>
      </c>
      <c r="Y101" s="37">
        <f t="shared" si="42"/>
        <v>8</v>
      </c>
    </row>
  </sheetData>
  <sheetProtection/>
  <mergeCells count="18">
    <mergeCell ref="H75:I75"/>
    <mergeCell ref="N75:O75"/>
    <mergeCell ref="P75:Q75"/>
    <mergeCell ref="H91:I91"/>
    <mergeCell ref="N91:O91"/>
    <mergeCell ref="P91:Q91"/>
    <mergeCell ref="H3:I3"/>
    <mergeCell ref="N3:O3"/>
    <mergeCell ref="P3:Q3"/>
    <mergeCell ref="H39:I39"/>
    <mergeCell ref="N39:O39"/>
    <mergeCell ref="P39:Q39"/>
    <mergeCell ref="N52:O52"/>
    <mergeCell ref="P52:Q52"/>
    <mergeCell ref="H67:I67"/>
    <mergeCell ref="N67:O67"/>
    <mergeCell ref="P67:Q67"/>
    <mergeCell ref="H52:I52"/>
  </mergeCells>
  <conditionalFormatting sqref="I90:I101 O90:O101 Q90:Q101 I51:I64 O51:O64 Q51:Q64 I38:I49 O38:O49 Q38:Q49 I4:I36 O4:O36 Q4:Q36 I66:I88 Q66:Q88 O66:O88">
    <cfRule type="cellIs" priority="385" dxfId="27" operator="equal" stopIfTrue="1">
      <formula>1</formula>
    </cfRule>
    <cfRule type="cellIs" priority="386" dxfId="28" operator="equal" stopIfTrue="1">
      <formula>2</formula>
    </cfRule>
    <cfRule type="cellIs" priority="387" dxfId="6" operator="equal" stopIfTrue="1">
      <formula>3</formula>
    </cfRule>
  </conditionalFormatting>
  <conditionalFormatting sqref="H93:H101 H77:H88 H69:H72 H54:H64 H41:H49 H5:H36">
    <cfRule type="cellIs" priority="384" dxfId="5" operator="equal">
      <formula>0</formula>
    </cfRule>
  </conditionalFormatting>
  <conditionalFormatting sqref="D93:E101 J93:K101 G93:H101 M93:N101 P93:P101 D77:E88 J77:K88 G77:H88 M77:N88 P77:P88 D69:E72 J69:K72 G69:H72 M69:N72 P69:P72 D54:E64 J54:K64 G54:H64 M54:N64 P54:P64 D41:E49 G41:H49 P41:P49 M41:N49 J41:K49 D5:E36 J4 G5:H36 M4:M36 P5:P36 J5:K36">
    <cfRule type="cellIs" priority="383" dxfId="3" operator="equal">
      <formula>0</formula>
    </cfRule>
  </conditionalFormatting>
  <conditionalFormatting sqref="N93:N101 N77:N88 N69:N72 N54:N64 N41:N49 N5:N36">
    <cfRule type="cellIs" priority="378" dxfId="3" operator="equal">
      <formula>0</formula>
    </cfRule>
    <cfRule type="cellIs" priority="380" dxfId="2" operator="equal">
      <formula>0</formula>
    </cfRule>
  </conditionalFormatting>
  <conditionalFormatting sqref="I93:I101 O93:O101 Q93:Q101 I77:I88 Q77:Q88 I69:I73 O69:O73 Q69:Q73 I54:I64 Q54:Q64 O54:O64 I41:I49 O41:O49 Q41:Q49 I5:I36 O5:O36 Q5:Q36 O77:O88">
    <cfRule type="cellIs" priority="371" dxfId="1" operator="equal" stopIfTrue="1">
      <formula>4</formula>
    </cfRule>
  </conditionalFormatting>
  <conditionalFormatting sqref="F93:F101 L93:L101 F77:F88 L77:L88 F69:F72 L69:L72 F54:F64 L54:L64 F41:F49 L41:L49 F5:F36 L5:L36">
    <cfRule type="cellIs" priority="315" dxfId="0" operator="equal">
      <formula>0</formula>
    </cfRule>
  </conditionalFormatting>
  <printOptions/>
  <pageMargins left="0.7086614173228347" right="0.7086614173228347" top="0.4724409448818898" bottom="0.5511811023622047" header="0.35433070866141736" footer="0.5118110236220472"/>
  <pageSetup fitToHeight="1" fitToWidth="1" horizontalDpi="300" verticalDpi="300" orientation="portrait" paperSize="9" scale="40" r:id="rId1"/>
  <headerFooter>
    <oddHeader>&amp;C2017 GREATER MANCHESTER FLOOR &amp; VAULT CHAMPIONSHIPS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87"/>
  <sheetViews>
    <sheetView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5"/>
  <cols>
    <col min="2" max="2" width="31.8515625" style="0" customWidth="1"/>
    <col min="3" max="3" width="24.00390625" style="0" customWidth="1"/>
    <col min="4" max="5" width="11.7109375" style="0" customWidth="1"/>
    <col min="6" max="6" width="8.7109375" style="0" customWidth="1"/>
    <col min="7" max="8" width="11.7109375" style="0" customWidth="1"/>
    <col min="9" max="9" width="6.57421875" style="0" customWidth="1"/>
    <col min="10" max="11" width="11.7109375" style="0" customWidth="1"/>
    <col min="12" max="12" width="8.7109375" style="0" customWidth="1"/>
    <col min="13" max="14" width="11.7109375" style="0" customWidth="1"/>
    <col min="15" max="15" width="5.8515625" style="0" customWidth="1"/>
    <col min="16" max="16" width="11.7109375" style="0" customWidth="1"/>
    <col min="17" max="17" width="7.28125" style="0" customWidth="1"/>
    <col min="19" max="25" width="8.8515625" style="0" hidden="1" customWidth="1"/>
  </cols>
  <sheetData>
    <row r="1" ht="15" thickBot="1"/>
    <row r="2" spans="1:17" ht="38.25" thickBot="1">
      <c r="A2" s="84" t="s">
        <v>29</v>
      </c>
      <c r="B2" s="85"/>
      <c r="C2" s="86"/>
      <c r="D2" s="4"/>
      <c r="E2" s="4"/>
      <c r="F2" s="4"/>
      <c r="G2" s="3"/>
      <c r="H2" s="3"/>
      <c r="I2" s="2"/>
      <c r="J2" s="5"/>
      <c r="K2" s="5"/>
      <c r="L2" s="5"/>
      <c r="M2" s="3"/>
      <c r="N2" s="3"/>
      <c r="O2" s="3"/>
      <c r="P2" s="3"/>
      <c r="Q2" s="6"/>
    </row>
    <row r="3" spans="1:25" ht="18" thickBot="1">
      <c r="A3" s="87" t="s">
        <v>1</v>
      </c>
      <c r="B3" s="88" t="s">
        <v>2</v>
      </c>
      <c r="C3" s="89" t="s">
        <v>3</v>
      </c>
      <c r="D3" s="11" t="s">
        <v>4</v>
      </c>
      <c r="E3" s="11"/>
      <c r="F3" s="11"/>
      <c r="G3" s="11"/>
      <c r="H3" s="126"/>
      <c r="I3" s="127"/>
      <c r="J3" s="10" t="s">
        <v>5</v>
      </c>
      <c r="K3" s="11"/>
      <c r="L3" s="11"/>
      <c r="M3" s="11"/>
      <c r="N3" s="126"/>
      <c r="O3" s="127"/>
      <c r="P3" s="128" t="s">
        <v>6</v>
      </c>
      <c r="Q3" s="129"/>
      <c r="S3" s="43"/>
      <c r="T3" s="43" t="s">
        <v>4</v>
      </c>
      <c r="U3" s="43"/>
      <c r="V3" s="44" t="s">
        <v>5</v>
      </c>
      <c r="W3" s="44"/>
      <c r="X3" s="44" t="s">
        <v>6</v>
      </c>
      <c r="Y3" s="44"/>
    </row>
    <row r="4" spans="1:25" ht="18" thickBot="1">
      <c r="A4" s="118"/>
      <c r="B4" s="81"/>
      <c r="C4" s="82"/>
      <c r="D4" s="90" t="s">
        <v>7</v>
      </c>
      <c r="E4" s="91" t="s">
        <v>13</v>
      </c>
      <c r="F4" s="91" t="s">
        <v>14</v>
      </c>
      <c r="G4" s="92" t="s">
        <v>8</v>
      </c>
      <c r="H4" s="93" t="s">
        <v>9</v>
      </c>
      <c r="I4" s="94" t="s">
        <v>10</v>
      </c>
      <c r="J4" s="57" t="s">
        <v>7</v>
      </c>
      <c r="K4" s="58" t="s">
        <v>13</v>
      </c>
      <c r="L4" s="58" t="s">
        <v>14</v>
      </c>
      <c r="M4" s="59" t="s">
        <v>8</v>
      </c>
      <c r="N4" s="60" t="s">
        <v>9</v>
      </c>
      <c r="O4" s="61" t="s">
        <v>10</v>
      </c>
      <c r="P4" s="110" t="s">
        <v>9</v>
      </c>
      <c r="Q4" s="94" t="s">
        <v>10</v>
      </c>
      <c r="S4" s="45"/>
      <c r="T4" s="45"/>
      <c r="U4" s="45"/>
      <c r="V4" s="45"/>
      <c r="W4" s="45"/>
      <c r="X4" s="45"/>
      <c r="Y4" s="45"/>
    </row>
    <row r="5" spans="1:25" ht="17.25">
      <c r="A5" s="40">
        <v>151</v>
      </c>
      <c r="B5" s="81" t="s">
        <v>216</v>
      </c>
      <c r="C5" s="82" t="s">
        <v>88</v>
      </c>
      <c r="D5" s="46">
        <v>2</v>
      </c>
      <c r="E5" s="96">
        <v>0.866</v>
      </c>
      <c r="F5" s="97">
        <v>0</v>
      </c>
      <c r="G5" s="98">
        <f>10-E5</f>
        <v>9.134</v>
      </c>
      <c r="H5" s="48">
        <f>D5+G5-F5</f>
        <v>11.134</v>
      </c>
      <c r="I5" s="49">
        <f>VLOOKUP(H5,T$5:U$22,2,FALSE)</f>
        <v>1</v>
      </c>
      <c r="J5" s="46">
        <v>2.6</v>
      </c>
      <c r="K5" s="96">
        <v>1.933</v>
      </c>
      <c r="L5" s="97">
        <v>0</v>
      </c>
      <c r="M5" s="47">
        <f>10-K5</f>
        <v>8.067</v>
      </c>
      <c r="N5" s="48">
        <f>J5+M5-L5</f>
        <v>10.667</v>
      </c>
      <c r="O5" s="108">
        <f>VLOOKUP(N5,V$5:W$22,2,FALSE)</f>
        <v>4</v>
      </c>
      <c r="P5" s="50">
        <f aca="true" t="shared" si="0" ref="P5:P12">H5+N5</f>
        <v>21.801000000000002</v>
      </c>
      <c r="Q5" s="49">
        <f>VLOOKUP(P5,X$5:Y$22,2,FALSE)</f>
        <v>1</v>
      </c>
      <c r="S5" s="37">
        <v>1</v>
      </c>
      <c r="T5" s="37">
        <f>LARGE(H$5:H$22,$S5)</f>
        <v>11.134</v>
      </c>
      <c r="U5" s="37">
        <f>IF(T5=T4,U4,U4+1)</f>
        <v>1</v>
      </c>
      <c r="V5" s="37">
        <f>LARGE(N$5:N$22,$S5)</f>
        <v>10.866999999999999</v>
      </c>
      <c r="W5" s="37">
        <f>IF(V5=V4,W4,W4+1)</f>
        <v>1</v>
      </c>
      <c r="X5" s="37">
        <f>LARGE(P$5:P$22,$S5)</f>
        <v>21.801000000000002</v>
      </c>
      <c r="Y5" s="37">
        <f>IF(X5=X4,Y4,Y4+1)</f>
        <v>1</v>
      </c>
    </row>
    <row r="6" spans="1:25" ht="17.25">
      <c r="A6" s="40">
        <v>152</v>
      </c>
      <c r="B6" s="81" t="s">
        <v>111</v>
      </c>
      <c r="C6" s="82" t="s">
        <v>88</v>
      </c>
      <c r="D6" s="77">
        <v>2</v>
      </c>
      <c r="E6" s="62">
        <v>1.466</v>
      </c>
      <c r="F6" s="63">
        <v>0</v>
      </c>
      <c r="G6" s="64">
        <f aca="true" t="shared" si="1" ref="G6:G14">10-E6</f>
        <v>8.534</v>
      </c>
      <c r="H6" s="17">
        <f aca="true" t="shared" si="2" ref="H6:H14">D6+G6-F6</f>
        <v>10.534</v>
      </c>
      <c r="I6" s="18">
        <f>VLOOKUP(H6,T$5:U$22,2,FALSE)</f>
        <v>4</v>
      </c>
      <c r="J6" s="77">
        <v>2.6</v>
      </c>
      <c r="K6" s="62">
        <v>1.8</v>
      </c>
      <c r="L6" s="63">
        <v>0</v>
      </c>
      <c r="M6" s="22">
        <f aca="true" t="shared" si="3" ref="M6:M12">10-K6</f>
        <v>8.2</v>
      </c>
      <c r="N6" s="17">
        <f aca="true" t="shared" si="4" ref="N6:N12">J6+M6-L6</f>
        <v>10.799999999999999</v>
      </c>
      <c r="O6" s="73">
        <f>VLOOKUP(N6,V$5:W$22,2,FALSE)</f>
        <v>2</v>
      </c>
      <c r="P6" s="19">
        <f t="shared" si="0"/>
        <v>21.334</v>
      </c>
      <c r="Q6" s="18">
        <f>VLOOKUP(P6,X$5:Y$22,2,FALSE)</f>
        <v>4</v>
      </c>
      <c r="S6" s="37">
        <v>2</v>
      </c>
      <c r="T6" s="37">
        <f>LARGE(H$5:H$22,$S6)</f>
        <v>10.634</v>
      </c>
      <c r="U6" s="37">
        <f aca="true" t="shared" si="5" ref="U6:U22">IF(T6=T5,U5,U5+1)</f>
        <v>2</v>
      </c>
      <c r="V6" s="37">
        <f>LARGE(N$5:N$22,$S6)</f>
        <v>10.799999999999999</v>
      </c>
      <c r="W6" s="37">
        <f aca="true" t="shared" si="6" ref="W6:W22">IF(V6=V5,W5,W5+1)</f>
        <v>2</v>
      </c>
      <c r="X6" s="37">
        <f>LARGE(P$5:P$22,$S6)</f>
        <v>21.368000000000002</v>
      </c>
      <c r="Y6" s="37">
        <f aca="true" t="shared" si="7" ref="Y6:Y22">IF(X6=X5,Y5,Y5+1)</f>
        <v>2</v>
      </c>
    </row>
    <row r="7" spans="1:25" ht="17.25">
      <c r="A7" s="40">
        <v>153</v>
      </c>
      <c r="B7" s="81" t="s">
        <v>217</v>
      </c>
      <c r="C7" s="82" t="s">
        <v>88</v>
      </c>
      <c r="D7" s="77">
        <v>2</v>
      </c>
      <c r="E7" s="62">
        <v>4.466</v>
      </c>
      <c r="F7" s="63">
        <v>0</v>
      </c>
      <c r="G7" s="64">
        <f t="shared" si="1"/>
        <v>5.534</v>
      </c>
      <c r="H7" s="17">
        <f t="shared" si="2"/>
        <v>7.534</v>
      </c>
      <c r="I7" s="18">
        <f>VLOOKUP(H7,T$5:U$22,2,FALSE)</f>
        <v>13</v>
      </c>
      <c r="J7" s="77">
        <v>2.7</v>
      </c>
      <c r="K7" s="62">
        <v>2.4</v>
      </c>
      <c r="L7" s="63">
        <v>0</v>
      </c>
      <c r="M7" s="22">
        <f t="shared" si="3"/>
        <v>7.6</v>
      </c>
      <c r="N7" s="17">
        <f t="shared" si="4"/>
        <v>10.3</v>
      </c>
      <c r="O7" s="73">
        <f>VLOOKUP(N7,V$5:W$22,2,FALSE)</f>
        <v>9</v>
      </c>
      <c r="P7" s="19">
        <f t="shared" si="0"/>
        <v>17.834</v>
      </c>
      <c r="Q7" s="18">
        <f>VLOOKUP(P7,X$5:Y$22,2,FALSE)</f>
        <v>17</v>
      </c>
      <c r="S7" s="37">
        <v>3</v>
      </c>
      <c r="T7" s="37">
        <f>LARGE(H$5:H$22,$S7)</f>
        <v>10.567</v>
      </c>
      <c r="U7" s="37">
        <f t="shared" si="5"/>
        <v>3</v>
      </c>
      <c r="V7" s="37">
        <f>LARGE(N$5:N$22,$S7)</f>
        <v>10.734000000000002</v>
      </c>
      <c r="W7" s="37">
        <f t="shared" si="6"/>
        <v>3</v>
      </c>
      <c r="X7" s="37">
        <f>LARGE(P$5:P$22,$S7)</f>
        <v>21.366999999999997</v>
      </c>
      <c r="Y7" s="37">
        <f t="shared" si="7"/>
        <v>3</v>
      </c>
    </row>
    <row r="8" spans="1:25" ht="17.25">
      <c r="A8" s="40">
        <v>154</v>
      </c>
      <c r="B8" s="81" t="s">
        <v>218</v>
      </c>
      <c r="C8" s="82" t="s">
        <v>88</v>
      </c>
      <c r="D8" s="77">
        <v>2</v>
      </c>
      <c r="E8" s="62">
        <v>1.533</v>
      </c>
      <c r="F8" s="63">
        <v>0</v>
      </c>
      <c r="G8" s="64">
        <f t="shared" si="1"/>
        <v>8.467</v>
      </c>
      <c r="H8" s="17">
        <f t="shared" si="2"/>
        <v>10.467</v>
      </c>
      <c r="I8" s="18">
        <f>VLOOKUP(H8,T$5:U$22,2,FALSE)</f>
        <v>6</v>
      </c>
      <c r="J8" s="77">
        <v>2.6</v>
      </c>
      <c r="K8" s="62">
        <v>2.433</v>
      </c>
      <c r="L8" s="63">
        <v>0</v>
      </c>
      <c r="M8" s="22">
        <f t="shared" si="3"/>
        <v>7.567</v>
      </c>
      <c r="N8" s="17">
        <f t="shared" si="4"/>
        <v>10.167</v>
      </c>
      <c r="O8" s="73">
        <f>VLOOKUP(N8,V$5:W$22,2,FALSE)</f>
        <v>11</v>
      </c>
      <c r="P8" s="19">
        <f t="shared" si="0"/>
        <v>20.634</v>
      </c>
      <c r="Q8" s="18">
        <f>VLOOKUP(P8,X$5:Y$22,2,FALSE)</f>
        <v>11</v>
      </c>
      <c r="S8" s="37">
        <v>4</v>
      </c>
      <c r="T8" s="37">
        <f>LARGE(H$5:H$22,$S8)</f>
        <v>10.567</v>
      </c>
      <c r="U8" s="37">
        <f t="shared" si="5"/>
        <v>3</v>
      </c>
      <c r="V8" s="37">
        <f>LARGE(N$5:N$22,$S8)</f>
        <v>10.734</v>
      </c>
      <c r="W8" s="37">
        <f t="shared" si="6"/>
        <v>3</v>
      </c>
      <c r="X8" s="37">
        <f>LARGE(P$5:P$22,$S8)</f>
        <v>21.334</v>
      </c>
      <c r="Y8" s="37">
        <f t="shared" si="7"/>
        <v>4</v>
      </c>
    </row>
    <row r="9" spans="1:25" ht="17.25">
      <c r="A9" s="40">
        <v>155</v>
      </c>
      <c r="B9" s="81" t="s">
        <v>112</v>
      </c>
      <c r="C9" s="82" t="s">
        <v>88</v>
      </c>
      <c r="D9" s="77">
        <v>2</v>
      </c>
      <c r="E9" s="62">
        <v>1.433</v>
      </c>
      <c r="F9" s="63">
        <v>0</v>
      </c>
      <c r="G9" s="64">
        <f t="shared" si="1"/>
        <v>8.567</v>
      </c>
      <c r="H9" s="17">
        <f t="shared" si="2"/>
        <v>10.567</v>
      </c>
      <c r="I9" s="18">
        <f>VLOOKUP(H9,T$5:U$22,2,FALSE)</f>
        <v>3</v>
      </c>
      <c r="J9" s="77">
        <v>2.6</v>
      </c>
      <c r="K9" s="62">
        <v>2</v>
      </c>
      <c r="L9" s="63">
        <v>0</v>
      </c>
      <c r="M9" s="22">
        <f t="shared" si="3"/>
        <v>8</v>
      </c>
      <c r="N9" s="17">
        <f t="shared" si="4"/>
        <v>10.6</v>
      </c>
      <c r="O9" s="73">
        <f>VLOOKUP(N9,V$5:W$22,2,FALSE)</f>
        <v>5</v>
      </c>
      <c r="P9" s="19">
        <f t="shared" si="0"/>
        <v>21.167</v>
      </c>
      <c r="Q9" s="18">
        <f>VLOOKUP(P9,X$5:Y$22,2,FALSE)</f>
        <v>5</v>
      </c>
      <c r="S9" s="37">
        <v>5</v>
      </c>
      <c r="T9" s="37">
        <f>LARGE(H$5:H$22,$S9)</f>
        <v>10.534</v>
      </c>
      <c r="U9" s="37">
        <f t="shared" si="5"/>
        <v>4</v>
      </c>
      <c r="V9" s="37">
        <f>LARGE(N$5:N$22,$S9)</f>
        <v>10.667</v>
      </c>
      <c r="W9" s="37">
        <f t="shared" si="6"/>
        <v>4</v>
      </c>
      <c r="X9" s="37">
        <f>LARGE(P$5:P$22,$S9)</f>
        <v>21.167</v>
      </c>
      <c r="Y9" s="37">
        <f t="shared" si="7"/>
        <v>5</v>
      </c>
    </row>
    <row r="10" spans="1:25" ht="17.25">
      <c r="A10" s="40">
        <v>156</v>
      </c>
      <c r="B10" s="81" t="s">
        <v>219</v>
      </c>
      <c r="C10" s="82" t="s">
        <v>88</v>
      </c>
      <c r="D10" s="77">
        <v>2</v>
      </c>
      <c r="E10" s="62">
        <v>1.933</v>
      </c>
      <c r="F10" s="63">
        <v>0</v>
      </c>
      <c r="G10" s="64">
        <f t="shared" si="1"/>
        <v>8.067</v>
      </c>
      <c r="H10" s="17">
        <f t="shared" si="2"/>
        <v>10.067</v>
      </c>
      <c r="I10" s="18">
        <f>VLOOKUP(H10,T$5:U$22,2,FALSE)</f>
        <v>12</v>
      </c>
      <c r="J10" s="77">
        <v>2.6</v>
      </c>
      <c r="K10" s="62">
        <v>1.866</v>
      </c>
      <c r="L10" s="63">
        <v>0</v>
      </c>
      <c r="M10" s="22">
        <f t="shared" si="3"/>
        <v>8.134</v>
      </c>
      <c r="N10" s="17">
        <f t="shared" si="4"/>
        <v>10.734</v>
      </c>
      <c r="O10" s="73">
        <f>VLOOKUP(N10,V$5:W$22,2,FALSE)</f>
        <v>3</v>
      </c>
      <c r="P10" s="19">
        <f t="shared" si="0"/>
        <v>20.801000000000002</v>
      </c>
      <c r="Q10" s="18">
        <f>VLOOKUP(P10,X$5:Y$22,2,FALSE)</f>
        <v>10</v>
      </c>
      <c r="S10" s="37">
        <v>6</v>
      </c>
      <c r="T10" s="37">
        <f>LARGE(H$5:H$22,$S10)</f>
        <v>10.534</v>
      </c>
      <c r="U10" s="37">
        <f t="shared" si="5"/>
        <v>4</v>
      </c>
      <c r="V10" s="37">
        <f>LARGE(N$5:N$22,$S10)</f>
        <v>10.600000000000001</v>
      </c>
      <c r="W10" s="37">
        <f t="shared" si="6"/>
        <v>5</v>
      </c>
      <c r="X10" s="37">
        <f>LARGE(P$5:P$22,$S10)</f>
        <v>21.134</v>
      </c>
      <c r="Y10" s="37">
        <f t="shared" si="7"/>
        <v>6</v>
      </c>
    </row>
    <row r="11" spans="1:25" ht="17.25">
      <c r="A11" s="40">
        <v>157</v>
      </c>
      <c r="B11" s="81" t="s">
        <v>220</v>
      </c>
      <c r="C11" s="82" t="s">
        <v>17</v>
      </c>
      <c r="D11" s="77">
        <v>2</v>
      </c>
      <c r="E11" s="62">
        <v>1.433</v>
      </c>
      <c r="F11" s="63">
        <v>0</v>
      </c>
      <c r="G11" s="64">
        <f t="shared" si="1"/>
        <v>8.567</v>
      </c>
      <c r="H11" s="17">
        <f t="shared" si="2"/>
        <v>10.567</v>
      </c>
      <c r="I11" s="18">
        <f>VLOOKUP(H11,T$5:U$22,2,FALSE)</f>
        <v>3</v>
      </c>
      <c r="J11" s="77">
        <v>2.7</v>
      </c>
      <c r="K11" s="62">
        <v>2.333</v>
      </c>
      <c r="L11" s="63">
        <v>0</v>
      </c>
      <c r="M11" s="22">
        <f t="shared" si="3"/>
        <v>7.667</v>
      </c>
      <c r="N11" s="17">
        <f t="shared" si="4"/>
        <v>10.367</v>
      </c>
      <c r="O11" s="73">
        <f>VLOOKUP(N11,V$5:W$22,2,FALSE)</f>
        <v>8</v>
      </c>
      <c r="P11" s="19">
        <f t="shared" si="0"/>
        <v>20.934</v>
      </c>
      <c r="Q11" s="18">
        <f>VLOOKUP(P11,X$5:Y$22,2,FALSE)</f>
        <v>8</v>
      </c>
      <c r="S11" s="37">
        <v>7</v>
      </c>
      <c r="T11" s="37">
        <f>LARGE(H$5:H$22,$S11)</f>
        <v>10.5</v>
      </c>
      <c r="U11" s="37">
        <f t="shared" si="5"/>
        <v>5</v>
      </c>
      <c r="V11" s="37">
        <f>LARGE(N$5:N$22,$S11)</f>
        <v>10.6</v>
      </c>
      <c r="W11" s="37">
        <f t="shared" si="6"/>
        <v>5</v>
      </c>
      <c r="X11" s="37">
        <f>LARGE(P$5:P$22,$S11)</f>
        <v>20.967</v>
      </c>
      <c r="Y11" s="37">
        <f t="shared" si="7"/>
        <v>7</v>
      </c>
    </row>
    <row r="12" spans="1:25" ht="17.25">
      <c r="A12" s="100">
        <v>158</v>
      </c>
      <c r="B12" s="81" t="s">
        <v>221</v>
      </c>
      <c r="C12" s="82" t="s">
        <v>17</v>
      </c>
      <c r="D12" s="77">
        <v>2</v>
      </c>
      <c r="E12" s="62">
        <v>1.666</v>
      </c>
      <c r="F12" s="63">
        <v>0</v>
      </c>
      <c r="G12" s="64">
        <f t="shared" si="1"/>
        <v>8.334</v>
      </c>
      <c r="H12" s="17">
        <f t="shared" si="2"/>
        <v>10.334</v>
      </c>
      <c r="I12" s="18">
        <f>VLOOKUP(H12,T$5:U$22,2,FALSE)</f>
        <v>9</v>
      </c>
      <c r="J12" s="77">
        <v>2.7</v>
      </c>
      <c r="K12" s="62">
        <v>2.633</v>
      </c>
      <c r="L12" s="63">
        <v>0</v>
      </c>
      <c r="M12" s="22">
        <f t="shared" si="3"/>
        <v>7.367</v>
      </c>
      <c r="N12" s="17">
        <f t="shared" si="4"/>
        <v>10.067</v>
      </c>
      <c r="O12" s="73">
        <f>VLOOKUP(N12,V$5:W$22,2,FALSE)</f>
        <v>12</v>
      </c>
      <c r="P12" s="19">
        <f t="shared" si="0"/>
        <v>20.401</v>
      </c>
      <c r="Q12" s="18">
        <f>VLOOKUP(P12,X$5:Y$22,2,FALSE)</f>
        <v>13</v>
      </c>
      <c r="S12" s="37">
        <v>8</v>
      </c>
      <c r="T12" s="37">
        <f>LARGE(H$5:H$22,$S12)</f>
        <v>10.5</v>
      </c>
      <c r="U12" s="37">
        <f t="shared" si="5"/>
        <v>5</v>
      </c>
      <c r="V12" s="37">
        <f>LARGE(N$5:N$22,$S12)</f>
        <v>10.534</v>
      </c>
      <c r="W12" s="37">
        <f t="shared" si="6"/>
        <v>6</v>
      </c>
      <c r="X12" s="37">
        <f>LARGE(P$5:P$22,$S12)</f>
        <v>20.934</v>
      </c>
      <c r="Y12" s="37">
        <f t="shared" si="7"/>
        <v>8</v>
      </c>
    </row>
    <row r="13" spans="1:25" ht="17.25">
      <c r="A13" s="100">
        <v>159</v>
      </c>
      <c r="B13" s="81" t="s">
        <v>147</v>
      </c>
      <c r="C13" s="82" t="s">
        <v>17</v>
      </c>
      <c r="D13" s="77">
        <v>2</v>
      </c>
      <c r="E13" s="62">
        <v>1.8</v>
      </c>
      <c r="F13" s="63">
        <v>0</v>
      </c>
      <c r="G13" s="64">
        <f t="shared" si="1"/>
        <v>8.2</v>
      </c>
      <c r="H13" s="17">
        <f t="shared" si="2"/>
        <v>10.2</v>
      </c>
      <c r="I13" s="18">
        <f>VLOOKUP(H13,T$5:U$22,2,FALSE)</f>
        <v>11</v>
      </c>
      <c r="J13" s="77">
        <v>2.7</v>
      </c>
      <c r="K13" s="62">
        <v>2.766</v>
      </c>
      <c r="L13" s="63">
        <v>0</v>
      </c>
      <c r="M13" s="22">
        <f>10-K13</f>
        <v>7.234</v>
      </c>
      <c r="N13" s="17">
        <f>J13+M13-L13</f>
        <v>9.934000000000001</v>
      </c>
      <c r="O13" s="73">
        <f>VLOOKUP(N13,V$5:W$22,2,FALSE)</f>
        <v>13</v>
      </c>
      <c r="P13" s="19">
        <f>H13+N13</f>
        <v>20.134</v>
      </c>
      <c r="Q13" s="18">
        <f>VLOOKUP(P13,X$5:Y$22,2,FALSE)</f>
        <v>15</v>
      </c>
      <c r="S13" s="37">
        <v>9</v>
      </c>
      <c r="T13" s="37">
        <f>LARGE(H$5:H$22,$S13)</f>
        <v>10.467</v>
      </c>
      <c r="U13" s="37">
        <f t="shared" si="5"/>
        <v>6</v>
      </c>
      <c r="V13" s="37">
        <f>LARGE(N$5:N$22,$S13)</f>
        <v>10.5</v>
      </c>
      <c r="W13" s="37">
        <f t="shared" si="6"/>
        <v>7</v>
      </c>
      <c r="X13" s="37">
        <f>LARGE(P$5:P$22,$S13)</f>
        <v>20.868000000000002</v>
      </c>
      <c r="Y13" s="37">
        <f t="shared" si="7"/>
        <v>9</v>
      </c>
    </row>
    <row r="14" spans="1:25" ht="17.25">
      <c r="A14" s="40">
        <v>161</v>
      </c>
      <c r="B14" s="81" t="s">
        <v>222</v>
      </c>
      <c r="C14" s="82" t="s">
        <v>104</v>
      </c>
      <c r="D14" s="77">
        <v>2</v>
      </c>
      <c r="E14" s="62">
        <v>1.533</v>
      </c>
      <c r="F14" s="63">
        <v>0</v>
      </c>
      <c r="G14" s="64">
        <f t="shared" si="1"/>
        <v>8.467</v>
      </c>
      <c r="H14" s="17">
        <f t="shared" si="2"/>
        <v>10.467</v>
      </c>
      <c r="I14" s="18">
        <f>VLOOKUP(H14,T$5:U$22,2,FALSE)</f>
        <v>6</v>
      </c>
      <c r="J14" s="77">
        <v>2.4</v>
      </c>
      <c r="K14" s="62">
        <v>1.9</v>
      </c>
      <c r="L14" s="63">
        <v>0</v>
      </c>
      <c r="M14" s="22">
        <f>10-K14</f>
        <v>8.1</v>
      </c>
      <c r="N14" s="17">
        <f>J14+M14-L14</f>
        <v>10.5</v>
      </c>
      <c r="O14" s="73">
        <f>VLOOKUP(N14,V$5:W$22,2,FALSE)</f>
        <v>7</v>
      </c>
      <c r="P14" s="19">
        <f>H14+N14</f>
        <v>20.967</v>
      </c>
      <c r="Q14" s="18">
        <f>VLOOKUP(P14,X$5:Y$22,2,FALSE)</f>
        <v>7</v>
      </c>
      <c r="S14" s="37">
        <v>10</v>
      </c>
      <c r="T14" s="37">
        <f>LARGE(H$5:H$22,$S14)</f>
        <v>10.467</v>
      </c>
      <c r="U14" s="37">
        <f t="shared" si="5"/>
        <v>6</v>
      </c>
      <c r="V14" s="37">
        <f>LARGE(N$5:N$22,$S14)</f>
        <v>10.367</v>
      </c>
      <c r="W14" s="37">
        <f t="shared" si="6"/>
        <v>8</v>
      </c>
      <c r="X14" s="37">
        <f>LARGE(P$5:P$22,$S14)</f>
        <v>20.801000000000002</v>
      </c>
      <c r="Y14" s="37">
        <f t="shared" si="7"/>
        <v>10</v>
      </c>
    </row>
    <row r="15" spans="1:25" ht="17.25">
      <c r="A15" s="40">
        <v>162</v>
      </c>
      <c r="B15" s="81" t="s">
        <v>56</v>
      </c>
      <c r="C15" s="82" t="s">
        <v>12</v>
      </c>
      <c r="D15" s="77">
        <v>2</v>
      </c>
      <c r="E15" s="62">
        <v>1.5</v>
      </c>
      <c r="F15" s="63">
        <v>0</v>
      </c>
      <c r="G15" s="64">
        <f aca="true" t="shared" si="8" ref="G15:G22">10-E15</f>
        <v>8.5</v>
      </c>
      <c r="H15" s="17">
        <f aca="true" t="shared" si="9" ref="H15:H22">D15+G15-F15</f>
        <v>10.5</v>
      </c>
      <c r="I15" s="18">
        <f>VLOOKUP(H15,T$5:U$22,2,FALSE)</f>
        <v>5</v>
      </c>
      <c r="J15" s="77">
        <v>2.7</v>
      </c>
      <c r="K15" s="62">
        <v>2.833</v>
      </c>
      <c r="L15" s="63">
        <v>0</v>
      </c>
      <c r="M15" s="22">
        <f>10-K15</f>
        <v>7.167</v>
      </c>
      <c r="N15" s="17">
        <f aca="true" t="shared" si="10" ref="N15:N22">J15+M15-L15</f>
        <v>9.867</v>
      </c>
      <c r="O15" s="73">
        <f>VLOOKUP(N15,V$5:W$22,2,FALSE)</f>
        <v>14</v>
      </c>
      <c r="P15" s="19">
        <f aca="true" t="shared" si="11" ref="P15:P22">H15+N15</f>
        <v>20.367</v>
      </c>
      <c r="Q15" s="18">
        <f>VLOOKUP(P15,X$5:Y$22,2,FALSE)</f>
        <v>14</v>
      </c>
      <c r="S15" s="37">
        <v>11</v>
      </c>
      <c r="T15" s="37">
        <f>LARGE(H$5:H$22,$S15)</f>
        <v>10.434</v>
      </c>
      <c r="U15" s="37">
        <f t="shared" si="5"/>
        <v>7</v>
      </c>
      <c r="V15" s="37">
        <f>LARGE(N$5:N$22,$S15)</f>
        <v>10.3</v>
      </c>
      <c r="W15" s="37">
        <f t="shared" si="6"/>
        <v>9</v>
      </c>
      <c r="X15" s="37">
        <f>LARGE(P$5:P$22,$S15)</f>
        <v>20.634</v>
      </c>
      <c r="Y15" s="37">
        <f t="shared" si="7"/>
        <v>11</v>
      </c>
    </row>
    <row r="16" spans="1:25" ht="17.25">
      <c r="A16" s="40">
        <v>163</v>
      </c>
      <c r="B16" s="81" t="s">
        <v>223</v>
      </c>
      <c r="C16" s="82" t="s">
        <v>12</v>
      </c>
      <c r="D16" s="77">
        <v>2</v>
      </c>
      <c r="E16" s="62">
        <v>1.766</v>
      </c>
      <c r="F16" s="63">
        <v>0</v>
      </c>
      <c r="G16" s="64">
        <f t="shared" si="8"/>
        <v>8.234</v>
      </c>
      <c r="H16" s="17">
        <f t="shared" si="9"/>
        <v>10.234</v>
      </c>
      <c r="I16" s="18">
        <f>VLOOKUP(H16,T$5:U$22,2,FALSE)</f>
        <v>10</v>
      </c>
      <c r="J16" s="77">
        <v>2.2</v>
      </c>
      <c r="K16" s="62">
        <v>3.233</v>
      </c>
      <c r="L16" s="63">
        <v>0</v>
      </c>
      <c r="M16" s="22">
        <f>10-K16</f>
        <v>6.7669999999999995</v>
      </c>
      <c r="N16" s="17">
        <f t="shared" si="10"/>
        <v>8.966999999999999</v>
      </c>
      <c r="O16" s="73">
        <f>VLOOKUP(N16,V$5:W$22,2,FALSE)</f>
        <v>15</v>
      </c>
      <c r="P16" s="19">
        <f t="shared" si="11"/>
        <v>19.201</v>
      </c>
      <c r="Q16" s="18">
        <f>VLOOKUP(P16,X$5:Y$22,2,FALSE)</f>
        <v>16</v>
      </c>
      <c r="S16" s="37">
        <v>12</v>
      </c>
      <c r="T16" s="37">
        <f>LARGE(H$5:H$22,$S16)</f>
        <v>10.4</v>
      </c>
      <c r="U16" s="37">
        <f t="shared" si="5"/>
        <v>8</v>
      </c>
      <c r="V16" s="37">
        <f>LARGE(N$5:N$22,$S16)</f>
        <v>10.234</v>
      </c>
      <c r="W16" s="37">
        <f t="shared" si="6"/>
        <v>10</v>
      </c>
      <c r="X16" s="37">
        <f>LARGE(P$5:P$22,$S16)</f>
        <v>20.634</v>
      </c>
      <c r="Y16" s="37">
        <f t="shared" si="7"/>
        <v>11</v>
      </c>
    </row>
    <row r="17" spans="1:25" ht="17.25">
      <c r="A17" s="40">
        <v>164</v>
      </c>
      <c r="B17" s="81" t="s">
        <v>114</v>
      </c>
      <c r="C17" s="82" t="s">
        <v>18</v>
      </c>
      <c r="D17" s="77">
        <v>2</v>
      </c>
      <c r="E17" s="62">
        <v>1.466</v>
      </c>
      <c r="F17" s="63">
        <v>0</v>
      </c>
      <c r="G17" s="64">
        <f t="shared" si="8"/>
        <v>8.534</v>
      </c>
      <c r="H17" s="17">
        <f t="shared" si="9"/>
        <v>10.534</v>
      </c>
      <c r="I17" s="18">
        <f>VLOOKUP(H17,T$5:U$22,2,FALSE)</f>
        <v>4</v>
      </c>
      <c r="J17" s="77">
        <v>2.7</v>
      </c>
      <c r="K17" s="62">
        <v>2.1</v>
      </c>
      <c r="L17" s="63">
        <v>0</v>
      </c>
      <c r="M17" s="22">
        <f>10-K17</f>
        <v>7.9</v>
      </c>
      <c r="N17" s="17">
        <f t="shared" si="10"/>
        <v>10.600000000000001</v>
      </c>
      <c r="O17" s="73">
        <f>VLOOKUP(N17,V$5:W$22,2,FALSE)</f>
        <v>5</v>
      </c>
      <c r="P17" s="19">
        <f t="shared" si="11"/>
        <v>21.134</v>
      </c>
      <c r="Q17" s="18">
        <f>VLOOKUP(P17,X$5:Y$22,2,FALSE)</f>
        <v>6</v>
      </c>
      <c r="S17" s="37">
        <v>13</v>
      </c>
      <c r="T17" s="37">
        <f>LARGE(H$5:H$22,$S17)</f>
        <v>10.334</v>
      </c>
      <c r="U17" s="37">
        <f t="shared" si="5"/>
        <v>9</v>
      </c>
      <c r="V17" s="37">
        <f>LARGE(N$5:N$22,$S17)</f>
        <v>10.167</v>
      </c>
      <c r="W17" s="37">
        <f t="shared" si="6"/>
        <v>11</v>
      </c>
      <c r="X17" s="37">
        <f>LARGE(P$5:P$22,$S17)</f>
        <v>20.601</v>
      </c>
      <c r="Y17" s="37">
        <f t="shared" si="7"/>
        <v>12</v>
      </c>
    </row>
    <row r="18" spans="1:25" ht="17.25">
      <c r="A18" s="40">
        <v>165</v>
      </c>
      <c r="B18" s="81" t="s">
        <v>77</v>
      </c>
      <c r="C18" s="82" t="s">
        <v>18</v>
      </c>
      <c r="D18" s="77">
        <v>2</v>
      </c>
      <c r="E18" s="62">
        <v>1.366</v>
      </c>
      <c r="F18" s="63">
        <v>0</v>
      </c>
      <c r="G18" s="64">
        <f t="shared" si="8"/>
        <v>8.634</v>
      </c>
      <c r="H18" s="17">
        <f t="shared" si="9"/>
        <v>10.634</v>
      </c>
      <c r="I18" s="18">
        <f>VLOOKUP(H18,T$5:U$22,2,FALSE)</f>
        <v>2</v>
      </c>
      <c r="J18" s="77">
        <v>2.7</v>
      </c>
      <c r="K18" s="62">
        <v>1.966</v>
      </c>
      <c r="L18" s="63">
        <v>0</v>
      </c>
      <c r="M18" s="22">
        <f>10-K18</f>
        <v>8.034</v>
      </c>
      <c r="N18" s="17">
        <f t="shared" si="10"/>
        <v>10.734000000000002</v>
      </c>
      <c r="O18" s="73">
        <f>VLOOKUP(N18,V$5:W$22,2,FALSE)</f>
        <v>3</v>
      </c>
      <c r="P18" s="19">
        <f t="shared" si="11"/>
        <v>21.368000000000002</v>
      </c>
      <c r="Q18" s="18">
        <f>VLOOKUP(P18,X$5:Y$22,2,FALSE)</f>
        <v>2</v>
      </c>
      <c r="S18" s="37">
        <v>14</v>
      </c>
      <c r="T18" s="37">
        <f>LARGE(H$5:H$22,$S18)</f>
        <v>10.334</v>
      </c>
      <c r="U18" s="37">
        <f t="shared" si="5"/>
        <v>9</v>
      </c>
      <c r="V18" s="37">
        <f>LARGE(N$5:N$22,$S18)</f>
        <v>10.167</v>
      </c>
      <c r="W18" s="37">
        <f t="shared" si="6"/>
        <v>11</v>
      </c>
      <c r="X18" s="37">
        <f>LARGE(P$5:P$22,$S18)</f>
        <v>20.401</v>
      </c>
      <c r="Y18" s="37">
        <f t="shared" si="7"/>
        <v>13</v>
      </c>
    </row>
    <row r="19" spans="1:25" ht="17.25">
      <c r="A19" s="40">
        <v>166</v>
      </c>
      <c r="B19" s="81" t="s">
        <v>146</v>
      </c>
      <c r="C19" s="82" t="s">
        <v>18</v>
      </c>
      <c r="D19" s="77">
        <v>2</v>
      </c>
      <c r="E19" s="62">
        <v>1.6</v>
      </c>
      <c r="F19" s="63">
        <v>0</v>
      </c>
      <c r="G19" s="64">
        <f t="shared" si="8"/>
        <v>8.4</v>
      </c>
      <c r="H19" s="17">
        <f t="shared" si="9"/>
        <v>10.4</v>
      </c>
      <c r="I19" s="18">
        <f>VLOOKUP(H19,T$5:U$22,2,FALSE)</f>
        <v>8</v>
      </c>
      <c r="J19" s="77">
        <v>2.7</v>
      </c>
      <c r="K19" s="62">
        <v>2.466</v>
      </c>
      <c r="L19" s="63">
        <v>0</v>
      </c>
      <c r="M19" s="22">
        <f>10-K19</f>
        <v>7.534</v>
      </c>
      <c r="N19" s="17">
        <f t="shared" si="10"/>
        <v>10.234</v>
      </c>
      <c r="O19" s="73">
        <f>VLOOKUP(N19,V$5:W$22,2,FALSE)</f>
        <v>10</v>
      </c>
      <c r="P19" s="19">
        <f t="shared" si="11"/>
        <v>20.634</v>
      </c>
      <c r="Q19" s="18">
        <f>VLOOKUP(P19,X$5:Y$22,2,FALSE)</f>
        <v>11</v>
      </c>
      <c r="S19" s="37">
        <v>15</v>
      </c>
      <c r="T19" s="37">
        <f>LARGE(H$5:H$22,$S19)</f>
        <v>10.234</v>
      </c>
      <c r="U19" s="37">
        <f t="shared" si="5"/>
        <v>10</v>
      </c>
      <c r="V19" s="37">
        <f>LARGE(N$5:N$22,$S19)</f>
        <v>10.067</v>
      </c>
      <c r="W19" s="37">
        <f t="shared" si="6"/>
        <v>12</v>
      </c>
      <c r="X19" s="37">
        <f>LARGE(P$5:P$22,$S19)</f>
        <v>20.367</v>
      </c>
      <c r="Y19" s="37">
        <f t="shared" si="7"/>
        <v>14</v>
      </c>
    </row>
    <row r="20" spans="1:25" ht="17.25">
      <c r="A20" s="40">
        <v>222</v>
      </c>
      <c r="B20" s="38" t="s">
        <v>224</v>
      </c>
      <c r="C20" s="41" t="s">
        <v>18</v>
      </c>
      <c r="D20" s="77">
        <v>2</v>
      </c>
      <c r="E20" s="62">
        <v>1.566</v>
      </c>
      <c r="F20" s="63">
        <v>0</v>
      </c>
      <c r="G20" s="64">
        <f t="shared" si="8"/>
        <v>8.434</v>
      </c>
      <c r="H20" s="17">
        <f t="shared" si="9"/>
        <v>10.434</v>
      </c>
      <c r="I20" s="18">
        <f>VLOOKUP(H20,T$5:U$22,2,FALSE)</f>
        <v>7</v>
      </c>
      <c r="J20" s="77">
        <v>2.1</v>
      </c>
      <c r="K20" s="62">
        <v>1.933</v>
      </c>
      <c r="L20" s="63">
        <v>0</v>
      </c>
      <c r="M20" s="22">
        <f>10-K20</f>
        <v>8.067</v>
      </c>
      <c r="N20" s="17">
        <f t="shared" si="10"/>
        <v>10.167</v>
      </c>
      <c r="O20" s="73">
        <f>VLOOKUP(N20,V$5:W$22,2,FALSE)</f>
        <v>11</v>
      </c>
      <c r="P20" s="19">
        <f t="shared" si="11"/>
        <v>20.601</v>
      </c>
      <c r="Q20" s="18">
        <f>VLOOKUP(P20,X$5:Y$22,2,FALSE)</f>
        <v>12</v>
      </c>
      <c r="S20" s="37">
        <v>16</v>
      </c>
      <c r="T20" s="37">
        <f>LARGE(H$5:H$22,$S20)</f>
        <v>10.2</v>
      </c>
      <c r="U20" s="37">
        <f t="shared" si="5"/>
        <v>11</v>
      </c>
      <c r="V20" s="37">
        <f>LARGE(N$5:N$22,$S20)</f>
        <v>9.934000000000001</v>
      </c>
      <c r="W20" s="37">
        <f t="shared" si="6"/>
        <v>13</v>
      </c>
      <c r="X20" s="37">
        <f>LARGE(P$5:P$22,$S20)</f>
        <v>20.134</v>
      </c>
      <c r="Y20" s="37">
        <f t="shared" si="7"/>
        <v>15</v>
      </c>
    </row>
    <row r="21" spans="1:25" ht="17.25">
      <c r="A21" s="40">
        <v>167</v>
      </c>
      <c r="B21" s="81" t="s">
        <v>225</v>
      </c>
      <c r="C21" s="82" t="s">
        <v>11</v>
      </c>
      <c r="D21" s="77">
        <v>2</v>
      </c>
      <c r="E21" s="62">
        <v>1.666</v>
      </c>
      <c r="F21" s="63">
        <v>0</v>
      </c>
      <c r="G21" s="64">
        <f t="shared" si="8"/>
        <v>8.334</v>
      </c>
      <c r="H21" s="17">
        <f t="shared" si="9"/>
        <v>10.334</v>
      </c>
      <c r="I21" s="18">
        <f>VLOOKUP(H21,T$5:U$22,2,FALSE)</f>
        <v>9</v>
      </c>
      <c r="J21" s="77">
        <v>2.6</v>
      </c>
      <c r="K21" s="62">
        <v>2.066</v>
      </c>
      <c r="L21" s="63">
        <v>0</v>
      </c>
      <c r="M21" s="22">
        <f>10-K21</f>
        <v>7.934</v>
      </c>
      <c r="N21" s="17">
        <f t="shared" si="10"/>
        <v>10.534</v>
      </c>
      <c r="O21" s="73">
        <f>VLOOKUP(N21,V$5:W$22,2,FALSE)</f>
        <v>6</v>
      </c>
      <c r="P21" s="19">
        <f t="shared" si="11"/>
        <v>20.868000000000002</v>
      </c>
      <c r="Q21" s="18">
        <f>VLOOKUP(P21,X$5:Y$22,2,FALSE)</f>
        <v>9</v>
      </c>
      <c r="S21" s="37">
        <v>17</v>
      </c>
      <c r="T21" s="37">
        <f>LARGE(H$5:H$22,$S21)</f>
        <v>10.067</v>
      </c>
      <c r="U21" s="37">
        <f t="shared" si="5"/>
        <v>12</v>
      </c>
      <c r="V21" s="37">
        <f>LARGE(N$5:N$22,$S21)</f>
        <v>9.867</v>
      </c>
      <c r="W21" s="37">
        <f t="shared" si="6"/>
        <v>14</v>
      </c>
      <c r="X21" s="37">
        <f>LARGE(P$5:P$22,$S21)</f>
        <v>19.201</v>
      </c>
      <c r="Y21" s="37">
        <f t="shared" si="7"/>
        <v>16</v>
      </c>
    </row>
    <row r="22" spans="1:25" ht="18" thickBot="1">
      <c r="A22" s="42">
        <v>168</v>
      </c>
      <c r="B22" s="99" t="s">
        <v>226</v>
      </c>
      <c r="C22" s="83" t="s">
        <v>11</v>
      </c>
      <c r="D22" s="78">
        <v>2</v>
      </c>
      <c r="E22" s="69">
        <v>1.5</v>
      </c>
      <c r="F22" s="70">
        <v>0</v>
      </c>
      <c r="G22" s="71">
        <f t="shared" si="8"/>
        <v>8.5</v>
      </c>
      <c r="H22" s="54">
        <f t="shared" si="9"/>
        <v>10.5</v>
      </c>
      <c r="I22" s="55">
        <f>VLOOKUP(H22,T$5:U$22,2,FALSE)</f>
        <v>5</v>
      </c>
      <c r="J22" s="78">
        <v>2.6</v>
      </c>
      <c r="K22" s="69">
        <v>1.733</v>
      </c>
      <c r="L22" s="70">
        <v>0</v>
      </c>
      <c r="M22" s="53">
        <f>10-K22</f>
        <v>8.267</v>
      </c>
      <c r="N22" s="54">
        <f t="shared" si="10"/>
        <v>10.866999999999999</v>
      </c>
      <c r="O22" s="74">
        <f>VLOOKUP(N22,V$5:W$22,2,FALSE)</f>
        <v>1</v>
      </c>
      <c r="P22" s="56">
        <f t="shared" si="11"/>
        <v>21.366999999999997</v>
      </c>
      <c r="Q22" s="55">
        <f>VLOOKUP(P22,X$5:Y$22,2,FALSE)</f>
        <v>3</v>
      </c>
      <c r="S22" s="37">
        <v>18</v>
      </c>
      <c r="T22" s="37">
        <f>LARGE(H$5:H$22,$S22)</f>
        <v>7.534</v>
      </c>
      <c r="U22" s="37">
        <f t="shared" si="5"/>
        <v>13</v>
      </c>
      <c r="V22" s="37">
        <f>LARGE(N$5:N$22,$S22)</f>
        <v>8.966999999999999</v>
      </c>
      <c r="W22" s="37">
        <f t="shared" si="6"/>
        <v>15</v>
      </c>
      <c r="X22" s="37">
        <f>LARGE(P$5:P$22,$S22)</f>
        <v>17.834</v>
      </c>
      <c r="Y22" s="37">
        <f t="shared" si="7"/>
        <v>17</v>
      </c>
    </row>
    <row r="23" spans="1:17" s="34" customFormat="1" ht="21" thickBot="1">
      <c r="A23" s="24"/>
      <c r="B23" s="25"/>
      <c r="C23" s="25"/>
      <c r="D23" s="26"/>
      <c r="E23" s="26"/>
      <c r="F23" s="27"/>
      <c r="G23" s="28"/>
      <c r="H23" s="31"/>
      <c r="I23" s="32"/>
      <c r="J23" s="26"/>
      <c r="K23" s="26"/>
      <c r="L23" s="27"/>
      <c r="M23" s="28"/>
      <c r="N23" s="31"/>
      <c r="O23" s="32"/>
      <c r="P23" s="31"/>
      <c r="Q23" s="33"/>
    </row>
    <row r="24" spans="1:17" ht="38.25" thickBot="1">
      <c r="A24" s="1" t="s">
        <v>19</v>
      </c>
      <c r="B24" s="2"/>
      <c r="C24" s="3"/>
      <c r="D24" s="4"/>
      <c r="E24" s="4"/>
      <c r="F24" s="4"/>
      <c r="G24" s="3"/>
      <c r="H24" s="3"/>
      <c r="I24" s="2"/>
      <c r="J24" s="5"/>
      <c r="K24" s="5"/>
      <c r="L24" s="5"/>
      <c r="M24" s="3"/>
      <c r="N24" s="3"/>
      <c r="O24" s="3"/>
      <c r="P24" s="3"/>
      <c r="Q24" s="6"/>
    </row>
    <row r="25" spans="1:25" ht="18" thickBot="1">
      <c r="A25" s="7" t="s">
        <v>1</v>
      </c>
      <c r="B25" s="8" t="s">
        <v>2</v>
      </c>
      <c r="C25" s="9" t="s">
        <v>3</v>
      </c>
      <c r="D25" s="11" t="s">
        <v>4</v>
      </c>
      <c r="E25" s="11"/>
      <c r="F25" s="11"/>
      <c r="G25" s="11"/>
      <c r="H25" s="126"/>
      <c r="I25" s="127"/>
      <c r="J25" s="10" t="s">
        <v>5</v>
      </c>
      <c r="K25" s="11"/>
      <c r="L25" s="11"/>
      <c r="M25" s="11"/>
      <c r="N25" s="126"/>
      <c r="O25" s="127"/>
      <c r="P25" s="128" t="s">
        <v>6</v>
      </c>
      <c r="Q25" s="129"/>
      <c r="S25" s="43"/>
      <c r="T25" s="43" t="s">
        <v>4</v>
      </c>
      <c r="U25" s="43"/>
      <c r="V25" s="44" t="s">
        <v>5</v>
      </c>
      <c r="W25" s="44"/>
      <c r="X25" s="44" t="s">
        <v>6</v>
      </c>
      <c r="Y25" s="44"/>
    </row>
    <row r="26" spans="1:25" ht="17.25">
      <c r="A26" s="39"/>
      <c r="B26" s="75"/>
      <c r="C26" s="76"/>
      <c r="D26" s="13" t="s">
        <v>7</v>
      </c>
      <c r="E26" s="66" t="s">
        <v>13</v>
      </c>
      <c r="F26" s="66" t="s">
        <v>14</v>
      </c>
      <c r="G26" s="14" t="s">
        <v>8</v>
      </c>
      <c r="H26" s="15" t="s">
        <v>9</v>
      </c>
      <c r="I26" s="12" t="s">
        <v>10</v>
      </c>
      <c r="J26" s="13" t="s">
        <v>7</v>
      </c>
      <c r="K26" s="66" t="s">
        <v>13</v>
      </c>
      <c r="L26" s="66" t="s">
        <v>14</v>
      </c>
      <c r="M26" s="14" t="s">
        <v>8</v>
      </c>
      <c r="N26" s="15" t="s">
        <v>9</v>
      </c>
      <c r="O26" s="72" t="s">
        <v>10</v>
      </c>
      <c r="P26" s="16" t="s">
        <v>9</v>
      </c>
      <c r="Q26" s="12" t="s">
        <v>10</v>
      </c>
      <c r="S26" s="45"/>
      <c r="T26" s="45"/>
      <c r="U26" s="45"/>
      <c r="V26" s="45"/>
      <c r="W26" s="45"/>
      <c r="X26" s="45"/>
      <c r="Y26" s="45"/>
    </row>
    <row r="27" spans="1:25" ht="17.25">
      <c r="A27" s="40">
        <v>171</v>
      </c>
      <c r="B27" s="81" t="s">
        <v>227</v>
      </c>
      <c r="C27" s="82" t="s">
        <v>16</v>
      </c>
      <c r="D27" s="77">
        <v>1</v>
      </c>
      <c r="E27" s="62">
        <v>1</v>
      </c>
      <c r="F27" s="63">
        <v>0</v>
      </c>
      <c r="G27" s="64">
        <f>10-E27</f>
        <v>9</v>
      </c>
      <c r="H27" s="17">
        <f>D27+G27-F27</f>
        <v>10</v>
      </c>
      <c r="I27" s="18">
        <f>VLOOKUP(H27,T$27:U$43,2,FALSE)</f>
        <v>4</v>
      </c>
      <c r="J27" s="77">
        <v>2.7</v>
      </c>
      <c r="K27" s="62">
        <v>2.95</v>
      </c>
      <c r="L27" s="63">
        <v>0</v>
      </c>
      <c r="M27" s="64">
        <f>10-K27</f>
        <v>7.05</v>
      </c>
      <c r="N27" s="17">
        <f>J27+M27-L27</f>
        <v>9.75</v>
      </c>
      <c r="O27" s="73">
        <f>VLOOKUP(N27,V$27:W$43,2,FALSE)</f>
        <v>11</v>
      </c>
      <c r="P27" s="19">
        <f>H27+N27</f>
        <v>19.75</v>
      </c>
      <c r="Q27" s="18">
        <f>VLOOKUP(P27,X$27:Y$43,2,FALSE)</f>
        <v>11</v>
      </c>
      <c r="S27" s="37">
        <v>1</v>
      </c>
      <c r="T27" s="37">
        <f>LARGE(H$27:H$43,$S27)</f>
        <v>10.45</v>
      </c>
      <c r="U27" s="37">
        <f>IF(T27=T26,U26,U26+1)</f>
        <v>1</v>
      </c>
      <c r="V27" s="37">
        <f>LARGE(N$27:N$43,$S27)</f>
        <v>10.85</v>
      </c>
      <c r="W27" s="37">
        <f>IF(V27=V26,W26,W26+1)</f>
        <v>1</v>
      </c>
      <c r="X27" s="37">
        <f>LARGE(P$27:P$43,$S27)</f>
        <v>20.7</v>
      </c>
      <c r="Y27" s="37">
        <f>IF(X27=X26,Y26,Y26+1)</f>
        <v>1</v>
      </c>
    </row>
    <row r="28" spans="1:25" ht="17.25">
      <c r="A28" s="40">
        <v>172</v>
      </c>
      <c r="B28" s="81" t="s">
        <v>228</v>
      </c>
      <c r="C28" s="82" t="s">
        <v>16</v>
      </c>
      <c r="D28" s="77">
        <v>1</v>
      </c>
      <c r="E28" s="62">
        <v>0.95</v>
      </c>
      <c r="F28" s="63">
        <v>0</v>
      </c>
      <c r="G28" s="64">
        <f>10-E28</f>
        <v>9.05</v>
      </c>
      <c r="H28" s="17">
        <f>D28+G28-F28</f>
        <v>10.05</v>
      </c>
      <c r="I28" s="18">
        <f>VLOOKUP(H28,T$27:U$43,2,FALSE)</f>
        <v>3</v>
      </c>
      <c r="J28" s="77">
        <v>1.9</v>
      </c>
      <c r="K28" s="62">
        <v>3.55</v>
      </c>
      <c r="L28" s="63">
        <v>0</v>
      </c>
      <c r="M28" s="64">
        <f>10-K28</f>
        <v>6.45</v>
      </c>
      <c r="N28" s="17">
        <f>J28+M28-L28</f>
        <v>8.35</v>
      </c>
      <c r="O28" s="73">
        <f>VLOOKUP(N28,V$27:W$43,2,FALSE)</f>
        <v>14</v>
      </c>
      <c r="P28" s="19">
        <f>H28+N28</f>
        <v>18.4</v>
      </c>
      <c r="Q28" s="18">
        <f>VLOOKUP(P28,X$27:Y$43,2,FALSE)</f>
        <v>14</v>
      </c>
      <c r="S28" s="37">
        <v>2</v>
      </c>
      <c r="T28" s="37">
        <f aca="true" t="shared" si="12" ref="T28:T42">LARGE(H$27:H$43,$S28)</f>
        <v>10.4</v>
      </c>
      <c r="U28" s="37">
        <f aca="true" t="shared" si="13" ref="U28:U42">IF(T28=T27,U27,U27+1)</f>
        <v>2</v>
      </c>
      <c r="V28" s="37">
        <f aca="true" t="shared" si="14" ref="V28:V42">LARGE(N$27:N$43,$S28)</f>
        <v>10.7</v>
      </c>
      <c r="W28" s="37">
        <f aca="true" t="shared" si="15" ref="W28:W42">IF(V28=V27,W27,W27+1)</f>
        <v>2</v>
      </c>
      <c r="X28" s="37">
        <f aca="true" t="shared" si="16" ref="X28:X42">LARGE(P$27:P$43,$S28)</f>
        <v>20.5</v>
      </c>
      <c r="Y28" s="37">
        <f aca="true" t="shared" si="17" ref="Y28:Y42">IF(X28=X27,Y27,Y27+1)</f>
        <v>2</v>
      </c>
    </row>
    <row r="29" spans="1:25" ht="17.25">
      <c r="A29" s="40">
        <v>173</v>
      </c>
      <c r="B29" s="81" t="s">
        <v>229</v>
      </c>
      <c r="C29" s="82" t="s">
        <v>16</v>
      </c>
      <c r="D29" s="77">
        <v>1</v>
      </c>
      <c r="E29" s="62">
        <v>1.25</v>
      </c>
      <c r="F29" s="63">
        <v>0</v>
      </c>
      <c r="G29" s="64">
        <f>10-E29</f>
        <v>8.75</v>
      </c>
      <c r="H29" s="17">
        <f>D29+G29-F29</f>
        <v>9.75</v>
      </c>
      <c r="I29" s="18">
        <f>VLOOKUP(H29,T$27:U$43,2,FALSE)</f>
        <v>8</v>
      </c>
      <c r="J29" s="77">
        <v>2.9</v>
      </c>
      <c r="K29" s="62">
        <v>2.9</v>
      </c>
      <c r="L29" s="63">
        <v>0</v>
      </c>
      <c r="M29" s="64">
        <f>10-K29</f>
        <v>7.1</v>
      </c>
      <c r="N29" s="17">
        <f>J29+M29-L29</f>
        <v>10</v>
      </c>
      <c r="O29" s="73">
        <f>VLOOKUP(N29,V$27:W$43,2,FALSE)</f>
        <v>8</v>
      </c>
      <c r="P29" s="19">
        <f>H29+N29</f>
        <v>19.75</v>
      </c>
      <c r="Q29" s="18">
        <f>VLOOKUP(P29,X$27:Y$43,2,FALSE)</f>
        <v>11</v>
      </c>
      <c r="S29" s="37">
        <v>3</v>
      </c>
      <c r="T29" s="37">
        <f t="shared" si="12"/>
        <v>10.05</v>
      </c>
      <c r="U29" s="37">
        <f t="shared" si="13"/>
        <v>3</v>
      </c>
      <c r="V29" s="37">
        <f t="shared" si="14"/>
        <v>10.65</v>
      </c>
      <c r="W29" s="37">
        <f t="shared" si="15"/>
        <v>3</v>
      </c>
      <c r="X29" s="37">
        <f t="shared" si="16"/>
        <v>20.4</v>
      </c>
      <c r="Y29" s="37">
        <f t="shared" si="17"/>
        <v>3</v>
      </c>
    </row>
    <row r="30" spans="1:25" ht="17.25">
      <c r="A30" s="40">
        <v>174</v>
      </c>
      <c r="B30" s="81" t="s">
        <v>230</v>
      </c>
      <c r="C30" s="82" t="s">
        <v>16</v>
      </c>
      <c r="D30" s="112">
        <v>1</v>
      </c>
      <c r="E30" s="113">
        <v>1.9</v>
      </c>
      <c r="F30" s="114">
        <v>0</v>
      </c>
      <c r="G30" s="64">
        <f aca="true" t="shared" si="18" ref="G30:G42">10-E30</f>
        <v>8.1</v>
      </c>
      <c r="H30" s="17">
        <f aca="true" t="shared" si="19" ref="H30:H42">D30+G30-F30</f>
        <v>9.1</v>
      </c>
      <c r="I30" s="18">
        <f aca="true" t="shared" si="20" ref="I30:I42">VLOOKUP(H30,T$27:U$43,2,FALSE)</f>
        <v>12</v>
      </c>
      <c r="J30" s="112">
        <v>2.5</v>
      </c>
      <c r="K30" s="113">
        <v>3.2</v>
      </c>
      <c r="L30" s="114">
        <v>0.5</v>
      </c>
      <c r="M30" s="64">
        <f aca="true" t="shared" si="21" ref="M30:M42">10-K30</f>
        <v>6.8</v>
      </c>
      <c r="N30" s="17">
        <f aca="true" t="shared" si="22" ref="N30:N42">J30+M30-L30</f>
        <v>8.8</v>
      </c>
      <c r="O30" s="73">
        <f aca="true" t="shared" si="23" ref="O30:O42">VLOOKUP(N30,V$27:W$43,2,FALSE)</f>
        <v>13</v>
      </c>
      <c r="P30" s="19">
        <f aca="true" t="shared" si="24" ref="P30:P42">H30+N30</f>
        <v>17.9</v>
      </c>
      <c r="Q30" s="18">
        <f aca="true" t="shared" si="25" ref="Q30:Q42">VLOOKUP(P30,X$27:Y$43,2,FALSE)</f>
        <v>15</v>
      </c>
      <c r="S30" s="37">
        <v>4</v>
      </c>
      <c r="T30" s="37">
        <f t="shared" si="12"/>
        <v>10</v>
      </c>
      <c r="U30" s="37">
        <f t="shared" si="13"/>
        <v>4</v>
      </c>
      <c r="V30" s="37">
        <f t="shared" si="14"/>
        <v>10.3</v>
      </c>
      <c r="W30" s="37">
        <f t="shared" si="15"/>
        <v>4</v>
      </c>
      <c r="X30" s="37">
        <f t="shared" si="16"/>
        <v>20.3</v>
      </c>
      <c r="Y30" s="37">
        <f t="shared" si="17"/>
        <v>4</v>
      </c>
    </row>
    <row r="31" spans="1:25" ht="17.25">
      <c r="A31" s="40">
        <v>175</v>
      </c>
      <c r="B31" s="81" t="s">
        <v>231</v>
      </c>
      <c r="C31" s="82" t="s">
        <v>16</v>
      </c>
      <c r="D31" s="112">
        <v>1</v>
      </c>
      <c r="E31" s="113">
        <v>0.55</v>
      </c>
      <c r="F31" s="114">
        <v>0</v>
      </c>
      <c r="G31" s="64">
        <f t="shared" si="18"/>
        <v>9.45</v>
      </c>
      <c r="H31" s="17">
        <f t="shared" si="19"/>
        <v>10.45</v>
      </c>
      <c r="I31" s="18">
        <f t="shared" si="20"/>
        <v>1</v>
      </c>
      <c r="J31" s="112">
        <v>2.9</v>
      </c>
      <c r="K31" s="113">
        <v>3.25</v>
      </c>
      <c r="L31" s="114">
        <v>0</v>
      </c>
      <c r="M31" s="64">
        <f t="shared" si="21"/>
        <v>6.75</v>
      </c>
      <c r="N31" s="17">
        <f t="shared" si="22"/>
        <v>9.65</v>
      </c>
      <c r="O31" s="73">
        <f t="shared" si="23"/>
        <v>12</v>
      </c>
      <c r="P31" s="19">
        <f t="shared" si="24"/>
        <v>20.1</v>
      </c>
      <c r="Q31" s="18">
        <f t="shared" si="25"/>
        <v>6</v>
      </c>
      <c r="S31" s="37">
        <v>5</v>
      </c>
      <c r="T31" s="37">
        <f t="shared" si="12"/>
        <v>10</v>
      </c>
      <c r="U31" s="37">
        <f t="shared" si="13"/>
        <v>4</v>
      </c>
      <c r="V31" s="37">
        <f t="shared" si="14"/>
        <v>10.3</v>
      </c>
      <c r="W31" s="37">
        <f t="shared" si="15"/>
        <v>4</v>
      </c>
      <c r="X31" s="37">
        <f t="shared" si="16"/>
        <v>20.200000000000003</v>
      </c>
      <c r="Y31" s="37">
        <f t="shared" si="17"/>
        <v>5</v>
      </c>
    </row>
    <row r="32" spans="1:25" ht="17.25">
      <c r="A32" s="100">
        <v>176</v>
      </c>
      <c r="B32" s="81" t="s">
        <v>106</v>
      </c>
      <c r="C32" s="82" t="s">
        <v>55</v>
      </c>
      <c r="D32" s="112">
        <v>1</v>
      </c>
      <c r="E32" s="113">
        <v>1.4</v>
      </c>
      <c r="F32" s="114">
        <v>0</v>
      </c>
      <c r="G32" s="64">
        <f t="shared" si="18"/>
        <v>8.6</v>
      </c>
      <c r="H32" s="17">
        <f t="shared" si="19"/>
        <v>9.6</v>
      </c>
      <c r="I32" s="18">
        <f t="shared" si="20"/>
        <v>9</v>
      </c>
      <c r="J32" s="112">
        <v>2.9</v>
      </c>
      <c r="K32" s="113">
        <v>2.65</v>
      </c>
      <c r="L32" s="114">
        <v>0</v>
      </c>
      <c r="M32" s="64">
        <f t="shared" si="21"/>
        <v>7.35</v>
      </c>
      <c r="N32" s="17">
        <f t="shared" si="22"/>
        <v>10.25</v>
      </c>
      <c r="O32" s="73">
        <f t="shared" si="23"/>
        <v>5</v>
      </c>
      <c r="P32" s="19">
        <f t="shared" si="24"/>
        <v>19.85</v>
      </c>
      <c r="Q32" s="18">
        <f t="shared" si="25"/>
        <v>10</v>
      </c>
      <c r="S32" s="37">
        <v>6</v>
      </c>
      <c r="T32" s="37">
        <f t="shared" si="12"/>
        <v>10</v>
      </c>
      <c r="U32" s="37">
        <f t="shared" si="13"/>
        <v>4</v>
      </c>
      <c r="V32" s="37">
        <f t="shared" si="14"/>
        <v>10.25</v>
      </c>
      <c r="W32" s="37">
        <f t="shared" si="15"/>
        <v>5</v>
      </c>
      <c r="X32" s="37">
        <f t="shared" si="16"/>
        <v>20.1</v>
      </c>
      <c r="Y32" s="37">
        <f t="shared" si="17"/>
        <v>6</v>
      </c>
    </row>
    <row r="33" spans="1:25" ht="17.25">
      <c r="A33" s="100">
        <v>177</v>
      </c>
      <c r="B33" s="81" t="s">
        <v>94</v>
      </c>
      <c r="C33" s="82" t="s">
        <v>85</v>
      </c>
      <c r="D33" s="112">
        <v>1</v>
      </c>
      <c r="E33" s="113">
        <v>1.1</v>
      </c>
      <c r="F33" s="114">
        <v>0</v>
      </c>
      <c r="G33" s="64">
        <f t="shared" si="18"/>
        <v>8.9</v>
      </c>
      <c r="H33" s="17">
        <f t="shared" si="19"/>
        <v>9.9</v>
      </c>
      <c r="I33" s="18">
        <f t="shared" si="20"/>
        <v>6</v>
      </c>
      <c r="J33" s="112">
        <v>2.7</v>
      </c>
      <c r="K33" s="113">
        <v>2.4</v>
      </c>
      <c r="L33" s="114">
        <v>0</v>
      </c>
      <c r="M33" s="64">
        <f t="shared" si="21"/>
        <v>7.6</v>
      </c>
      <c r="N33" s="17">
        <f t="shared" si="22"/>
        <v>10.3</v>
      </c>
      <c r="O33" s="73">
        <f t="shared" si="23"/>
        <v>4</v>
      </c>
      <c r="P33" s="19">
        <f t="shared" si="24"/>
        <v>20.200000000000003</v>
      </c>
      <c r="Q33" s="18">
        <f t="shared" si="25"/>
        <v>5</v>
      </c>
      <c r="S33" s="37">
        <v>7</v>
      </c>
      <c r="T33" s="37">
        <f t="shared" si="12"/>
        <v>9.95</v>
      </c>
      <c r="U33" s="37">
        <f t="shared" si="13"/>
        <v>5</v>
      </c>
      <c r="V33" s="37">
        <f t="shared" si="14"/>
        <v>10.2</v>
      </c>
      <c r="W33" s="37">
        <f t="shared" si="15"/>
        <v>6</v>
      </c>
      <c r="X33" s="37">
        <f t="shared" si="16"/>
        <v>20.05</v>
      </c>
      <c r="Y33" s="37">
        <f t="shared" si="17"/>
        <v>7</v>
      </c>
    </row>
    <row r="34" spans="1:25" ht="17.25">
      <c r="A34" s="40">
        <v>178</v>
      </c>
      <c r="B34" s="81" t="s">
        <v>40</v>
      </c>
      <c r="C34" s="82" t="s">
        <v>41</v>
      </c>
      <c r="D34" s="112">
        <v>1</v>
      </c>
      <c r="E34" s="113">
        <v>1.25</v>
      </c>
      <c r="F34" s="114">
        <v>0</v>
      </c>
      <c r="G34" s="64">
        <f t="shared" si="18"/>
        <v>8.75</v>
      </c>
      <c r="H34" s="17">
        <f t="shared" si="19"/>
        <v>9.75</v>
      </c>
      <c r="I34" s="18">
        <f t="shared" si="20"/>
        <v>8</v>
      </c>
      <c r="J34" s="112">
        <v>2.6</v>
      </c>
      <c r="K34" s="113">
        <v>2.4</v>
      </c>
      <c r="L34" s="114">
        <v>0</v>
      </c>
      <c r="M34" s="64">
        <f t="shared" si="21"/>
        <v>7.6</v>
      </c>
      <c r="N34" s="17">
        <f t="shared" si="22"/>
        <v>10.2</v>
      </c>
      <c r="O34" s="73">
        <f t="shared" si="23"/>
        <v>6</v>
      </c>
      <c r="P34" s="19">
        <f t="shared" si="24"/>
        <v>19.95</v>
      </c>
      <c r="Q34" s="18">
        <f t="shared" si="25"/>
        <v>9</v>
      </c>
      <c r="S34" s="37">
        <v>8</v>
      </c>
      <c r="T34" s="37">
        <f t="shared" si="12"/>
        <v>9.9</v>
      </c>
      <c r="U34" s="37">
        <f t="shared" si="13"/>
        <v>6</v>
      </c>
      <c r="V34" s="37">
        <f t="shared" si="14"/>
        <v>10.05</v>
      </c>
      <c r="W34" s="37">
        <f t="shared" si="15"/>
        <v>7</v>
      </c>
      <c r="X34" s="37">
        <f t="shared" si="16"/>
        <v>20</v>
      </c>
      <c r="Y34" s="37">
        <f t="shared" si="17"/>
        <v>8</v>
      </c>
    </row>
    <row r="35" spans="1:25" ht="17.25">
      <c r="A35" s="40">
        <v>179</v>
      </c>
      <c r="B35" s="81" t="s">
        <v>232</v>
      </c>
      <c r="C35" s="82" t="s">
        <v>41</v>
      </c>
      <c r="D35" s="112">
        <v>1</v>
      </c>
      <c r="E35" s="113">
        <v>1</v>
      </c>
      <c r="F35" s="114">
        <v>0</v>
      </c>
      <c r="G35" s="64">
        <f t="shared" si="18"/>
        <v>9</v>
      </c>
      <c r="H35" s="17">
        <f t="shared" si="19"/>
        <v>10</v>
      </c>
      <c r="I35" s="18">
        <f t="shared" si="20"/>
        <v>4</v>
      </c>
      <c r="J35" s="112">
        <v>2.5</v>
      </c>
      <c r="K35" s="113">
        <v>1.8</v>
      </c>
      <c r="L35" s="114">
        <v>0</v>
      </c>
      <c r="M35" s="64">
        <f t="shared" si="21"/>
        <v>8.2</v>
      </c>
      <c r="N35" s="17">
        <f t="shared" si="22"/>
        <v>10.7</v>
      </c>
      <c r="O35" s="73">
        <f t="shared" si="23"/>
        <v>2</v>
      </c>
      <c r="P35" s="19">
        <f t="shared" si="24"/>
        <v>20.7</v>
      </c>
      <c r="Q35" s="18">
        <f t="shared" si="25"/>
        <v>1</v>
      </c>
      <c r="S35" s="37">
        <v>9</v>
      </c>
      <c r="T35" s="37">
        <f t="shared" si="12"/>
        <v>9.9</v>
      </c>
      <c r="U35" s="37">
        <f t="shared" si="13"/>
        <v>6</v>
      </c>
      <c r="V35" s="37">
        <f t="shared" si="14"/>
        <v>10</v>
      </c>
      <c r="W35" s="37">
        <f t="shared" si="15"/>
        <v>8</v>
      </c>
      <c r="X35" s="37">
        <f t="shared" si="16"/>
        <v>19.95</v>
      </c>
      <c r="Y35" s="37">
        <f t="shared" si="17"/>
        <v>9</v>
      </c>
    </row>
    <row r="36" spans="1:25" ht="17.25">
      <c r="A36" s="40">
        <v>180</v>
      </c>
      <c r="B36" s="81" t="s">
        <v>25</v>
      </c>
      <c r="C36" s="82" t="s">
        <v>12</v>
      </c>
      <c r="D36" s="112">
        <v>1</v>
      </c>
      <c r="E36" s="113">
        <v>1.45</v>
      </c>
      <c r="F36" s="114">
        <v>0</v>
      </c>
      <c r="G36" s="64">
        <f t="shared" si="18"/>
        <v>8.55</v>
      </c>
      <c r="H36" s="17">
        <f t="shared" si="19"/>
        <v>9.55</v>
      </c>
      <c r="I36" s="18">
        <f t="shared" si="20"/>
        <v>10</v>
      </c>
      <c r="J36" s="112">
        <v>2.6</v>
      </c>
      <c r="K36" s="113">
        <v>1.75</v>
      </c>
      <c r="L36" s="114">
        <v>0</v>
      </c>
      <c r="M36" s="64">
        <f t="shared" si="21"/>
        <v>8.25</v>
      </c>
      <c r="N36" s="17">
        <f t="shared" si="22"/>
        <v>10.85</v>
      </c>
      <c r="O36" s="73">
        <f t="shared" si="23"/>
        <v>1</v>
      </c>
      <c r="P36" s="19">
        <f t="shared" si="24"/>
        <v>20.4</v>
      </c>
      <c r="Q36" s="18">
        <f t="shared" si="25"/>
        <v>3</v>
      </c>
      <c r="S36" s="37">
        <v>10</v>
      </c>
      <c r="T36" s="37">
        <f t="shared" si="12"/>
        <v>9.85</v>
      </c>
      <c r="U36" s="37">
        <f t="shared" si="13"/>
        <v>7</v>
      </c>
      <c r="V36" s="37">
        <f t="shared" si="14"/>
        <v>9.95</v>
      </c>
      <c r="W36" s="37">
        <f t="shared" si="15"/>
        <v>9</v>
      </c>
      <c r="X36" s="37">
        <f t="shared" si="16"/>
        <v>19.95</v>
      </c>
      <c r="Y36" s="37">
        <f t="shared" si="17"/>
        <v>9</v>
      </c>
    </row>
    <row r="37" spans="1:25" ht="17.25">
      <c r="A37" s="40">
        <v>181</v>
      </c>
      <c r="B37" s="81" t="s">
        <v>35</v>
      </c>
      <c r="C37" s="82" t="s">
        <v>12</v>
      </c>
      <c r="D37" s="112">
        <v>1</v>
      </c>
      <c r="E37" s="113">
        <v>1.15</v>
      </c>
      <c r="F37" s="114">
        <v>0</v>
      </c>
      <c r="G37" s="64">
        <f t="shared" si="18"/>
        <v>8.85</v>
      </c>
      <c r="H37" s="17">
        <f t="shared" si="19"/>
        <v>9.85</v>
      </c>
      <c r="I37" s="18">
        <f t="shared" si="20"/>
        <v>7</v>
      </c>
      <c r="J37" s="112">
        <v>2.9</v>
      </c>
      <c r="K37" s="113">
        <v>2.25</v>
      </c>
      <c r="L37" s="114">
        <v>0</v>
      </c>
      <c r="M37" s="64">
        <f t="shared" si="21"/>
        <v>7.75</v>
      </c>
      <c r="N37" s="17">
        <f t="shared" si="22"/>
        <v>10.65</v>
      </c>
      <c r="O37" s="73">
        <f t="shared" si="23"/>
        <v>3</v>
      </c>
      <c r="P37" s="19">
        <f t="shared" si="24"/>
        <v>20.5</v>
      </c>
      <c r="Q37" s="18">
        <f t="shared" si="25"/>
        <v>2</v>
      </c>
      <c r="S37" s="37">
        <v>11</v>
      </c>
      <c r="T37" s="37">
        <f t="shared" si="12"/>
        <v>9.75</v>
      </c>
      <c r="U37" s="37">
        <f t="shared" si="13"/>
        <v>8</v>
      </c>
      <c r="V37" s="37">
        <f t="shared" si="14"/>
        <v>9.9</v>
      </c>
      <c r="W37" s="37">
        <f t="shared" si="15"/>
        <v>10</v>
      </c>
      <c r="X37" s="37">
        <f t="shared" si="16"/>
        <v>19.85</v>
      </c>
      <c r="Y37" s="37">
        <f t="shared" si="17"/>
        <v>10</v>
      </c>
    </row>
    <row r="38" spans="1:25" ht="17.25">
      <c r="A38" s="40">
        <v>182</v>
      </c>
      <c r="B38" s="81" t="s">
        <v>36</v>
      </c>
      <c r="C38" s="82" t="s">
        <v>12</v>
      </c>
      <c r="D38" s="112">
        <v>1</v>
      </c>
      <c r="E38" s="113">
        <v>1.1</v>
      </c>
      <c r="F38" s="114">
        <v>0</v>
      </c>
      <c r="G38" s="64">
        <f t="shared" si="18"/>
        <v>8.9</v>
      </c>
      <c r="H38" s="17">
        <f t="shared" si="19"/>
        <v>9.9</v>
      </c>
      <c r="I38" s="18">
        <f t="shared" si="20"/>
        <v>6</v>
      </c>
      <c r="J38" s="112">
        <v>2.8</v>
      </c>
      <c r="K38" s="113">
        <v>3.05</v>
      </c>
      <c r="L38" s="114">
        <v>0</v>
      </c>
      <c r="M38" s="64">
        <f t="shared" si="21"/>
        <v>6.95</v>
      </c>
      <c r="N38" s="17">
        <f t="shared" si="22"/>
        <v>9.75</v>
      </c>
      <c r="O38" s="73">
        <f t="shared" si="23"/>
        <v>11</v>
      </c>
      <c r="P38" s="19">
        <f t="shared" si="24"/>
        <v>19.65</v>
      </c>
      <c r="Q38" s="18">
        <f t="shared" si="25"/>
        <v>12</v>
      </c>
      <c r="S38" s="37">
        <v>12</v>
      </c>
      <c r="T38" s="37">
        <f t="shared" si="12"/>
        <v>9.75</v>
      </c>
      <c r="U38" s="37">
        <f t="shared" si="13"/>
        <v>8</v>
      </c>
      <c r="V38" s="37">
        <f t="shared" si="14"/>
        <v>9.75</v>
      </c>
      <c r="W38" s="37">
        <f t="shared" si="15"/>
        <v>11</v>
      </c>
      <c r="X38" s="37">
        <f t="shared" si="16"/>
        <v>19.75</v>
      </c>
      <c r="Y38" s="37">
        <f t="shared" si="17"/>
        <v>11</v>
      </c>
    </row>
    <row r="39" spans="1:25" ht="17.25">
      <c r="A39" s="40">
        <v>183</v>
      </c>
      <c r="B39" s="81" t="s">
        <v>38</v>
      </c>
      <c r="C39" s="82" t="s">
        <v>12</v>
      </c>
      <c r="D39" s="112">
        <v>1</v>
      </c>
      <c r="E39" s="113">
        <v>0.6</v>
      </c>
      <c r="F39" s="114">
        <v>0</v>
      </c>
      <c r="G39" s="64">
        <f t="shared" si="18"/>
        <v>9.4</v>
      </c>
      <c r="H39" s="17">
        <f t="shared" si="19"/>
        <v>10.4</v>
      </c>
      <c r="I39" s="18">
        <f t="shared" si="20"/>
        <v>2</v>
      </c>
      <c r="J39" s="112">
        <v>2.6</v>
      </c>
      <c r="K39" s="113">
        <v>2.7</v>
      </c>
      <c r="L39" s="114">
        <v>0</v>
      </c>
      <c r="M39" s="64">
        <f t="shared" si="21"/>
        <v>7.3</v>
      </c>
      <c r="N39" s="17">
        <f t="shared" si="22"/>
        <v>9.9</v>
      </c>
      <c r="O39" s="73">
        <f t="shared" si="23"/>
        <v>10</v>
      </c>
      <c r="P39" s="19">
        <f t="shared" si="24"/>
        <v>20.3</v>
      </c>
      <c r="Q39" s="18">
        <f t="shared" si="25"/>
        <v>4</v>
      </c>
      <c r="S39" s="37">
        <v>13</v>
      </c>
      <c r="T39" s="37">
        <f t="shared" si="12"/>
        <v>9.75</v>
      </c>
      <c r="U39" s="37">
        <f t="shared" si="13"/>
        <v>8</v>
      </c>
      <c r="V39" s="37">
        <f t="shared" si="14"/>
        <v>9.75</v>
      </c>
      <c r="W39" s="37">
        <f t="shared" si="15"/>
        <v>11</v>
      </c>
      <c r="X39" s="37">
        <f t="shared" si="16"/>
        <v>19.75</v>
      </c>
      <c r="Y39" s="37">
        <f t="shared" si="17"/>
        <v>11</v>
      </c>
    </row>
    <row r="40" spans="1:25" ht="17.25">
      <c r="A40" s="40">
        <v>184</v>
      </c>
      <c r="B40" s="81" t="s">
        <v>37</v>
      </c>
      <c r="C40" s="82" t="s">
        <v>12</v>
      </c>
      <c r="D40" s="112">
        <v>1</v>
      </c>
      <c r="E40" s="113">
        <v>1.05</v>
      </c>
      <c r="F40" s="114">
        <v>0</v>
      </c>
      <c r="G40" s="64">
        <f t="shared" si="18"/>
        <v>8.95</v>
      </c>
      <c r="H40" s="17">
        <f t="shared" si="19"/>
        <v>9.95</v>
      </c>
      <c r="I40" s="18">
        <f t="shared" si="20"/>
        <v>5</v>
      </c>
      <c r="J40" s="112">
        <v>2.7</v>
      </c>
      <c r="K40" s="113">
        <v>2.65</v>
      </c>
      <c r="L40" s="114">
        <v>0</v>
      </c>
      <c r="M40" s="64">
        <f t="shared" si="21"/>
        <v>7.35</v>
      </c>
      <c r="N40" s="17">
        <f t="shared" si="22"/>
        <v>10.05</v>
      </c>
      <c r="O40" s="73">
        <f t="shared" si="23"/>
        <v>7</v>
      </c>
      <c r="P40" s="19">
        <f t="shared" si="24"/>
        <v>20</v>
      </c>
      <c r="Q40" s="18">
        <f t="shared" si="25"/>
        <v>8</v>
      </c>
      <c r="S40" s="37">
        <v>14</v>
      </c>
      <c r="T40" s="37">
        <f t="shared" si="12"/>
        <v>9.6</v>
      </c>
      <c r="U40" s="37">
        <f t="shared" si="13"/>
        <v>9</v>
      </c>
      <c r="V40" s="37">
        <f t="shared" si="14"/>
        <v>9.75</v>
      </c>
      <c r="W40" s="37">
        <f t="shared" si="15"/>
        <v>11</v>
      </c>
      <c r="X40" s="37">
        <f t="shared" si="16"/>
        <v>19.65</v>
      </c>
      <c r="Y40" s="37">
        <f t="shared" si="17"/>
        <v>12</v>
      </c>
    </row>
    <row r="41" spans="1:25" ht="17.25">
      <c r="A41" s="40">
        <v>185</v>
      </c>
      <c r="B41" s="81" t="s">
        <v>233</v>
      </c>
      <c r="C41" s="82" t="s">
        <v>11</v>
      </c>
      <c r="D41" s="112">
        <v>1</v>
      </c>
      <c r="E41" s="113">
        <v>1</v>
      </c>
      <c r="F41" s="114">
        <v>0</v>
      </c>
      <c r="G41" s="64">
        <f t="shared" si="18"/>
        <v>9</v>
      </c>
      <c r="H41" s="17">
        <f t="shared" si="19"/>
        <v>10</v>
      </c>
      <c r="I41" s="18">
        <f t="shared" si="20"/>
        <v>4</v>
      </c>
      <c r="J41" s="112">
        <v>2.7</v>
      </c>
      <c r="K41" s="113">
        <v>2.75</v>
      </c>
      <c r="L41" s="114">
        <v>0</v>
      </c>
      <c r="M41" s="64">
        <f t="shared" si="21"/>
        <v>7.25</v>
      </c>
      <c r="N41" s="17">
        <f t="shared" si="22"/>
        <v>9.95</v>
      </c>
      <c r="O41" s="73">
        <f t="shared" si="23"/>
        <v>9</v>
      </c>
      <c r="P41" s="19">
        <f t="shared" si="24"/>
        <v>19.95</v>
      </c>
      <c r="Q41" s="18">
        <f t="shared" si="25"/>
        <v>9</v>
      </c>
      <c r="S41" s="37">
        <v>15</v>
      </c>
      <c r="T41" s="37">
        <f t="shared" si="12"/>
        <v>9.55</v>
      </c>
      <c r="U41" s="37">
        <f t="shared" si="13"/>
        <v>10</v>
      </c>
      <c r="V41" s="37">
        <f t="shared" si="14"/>
        <v>9.65</v>
      </c>
      <c r="W41" s="37">
        <f t="shared" si="15"/>
        <v>12</v>
      </c>
      <c r="X41" s="37">
        <f t="shared" si="16"/>
        <v>19.05</v>
      </c>
      <c r="Y41" s="37">
        <f t="shared" si="17"/>
        <v>13</v>
      </c>
    </row>
    <row r="42" spans="1:25" ht="17.25">
      <c r="A42" s="40">
        <v>186</v>
      </c>
      <c r="B42" s="81" t="s">
        <v>96</v>
      </c>
      <c r="C42" s="82" t="s">
        <v>11</v>
      </c>
      <c r="D42" s="112">
        <v>1</v>
      </c>
      <c r="E42" s="113">
        <v>1.25</v>
      </c>
      <c r="F42" s="114">
        <v>0</v>
      </c>
      <c r="G42" s="64">
        <f t="shared" si="18"/>
        <v>8.75</v>
      </c>
      <c r="H42" s="17">
        <f t="shared" si="19"/>
        <v>9.75</v>
      </c>
      <c r="I42" s="18">
        <f t="shared" si="20"/>
        <v>8</v>
      </c>
      <c r="J42" s="112">
        <v>2.5</v>
      </c>
      <c r="K42" s="113">
        <v>2.2</v>
      </c>
      <c r="L42" s="114">
        <v>0</v>
      </c>
      <c r="M42" s="64">
        <f t="shared" si="21"/>
        <v>7.8</v>
      </c>
      <c r="N42" s="17">
        <f t="shared" si="22"/>
        <v>10.3</v>
      </c>
      <c r="O42" s="73">
        <f t="shared" si="23"/>
        <v>4</v>
      </c>
      <c r="P42" s="19">
        <f t="shared" si="24"/>
        <v>20.05</v>
      </c>
      <c r="Q42" s="18">
        <f t="shared" si="25"/>
        <v>7</v>
      </c>
      <c r="S42" s="37">
        <v>16</v>
      </c>
      <c r="T42" s="37">
        <f t="shared" si="12"/>
        <v>9.3</v>
      </c>
      <c r="U42" s="37">
        <f t="shared" si="13"/>
        <v>11</v>
      </c>
      <c r="V42" s="37">
        <f t="shared" si="14"/>
        <v>8.8</v>
      </c>
      <c r="W42" s="37">
        <f t="shared" si="15"/>
        <v>13</v>
      </c>
      <c r="X42" s="37">
        <f t="shared" si="16"/>
        <v>18.4</v>
      </c>
      <c r="Y42" s="37">
        <f t="shared" si="17"/>
        <v>14</v>
      </c>
    </row>
    <row r="43" spans="1:25" ht="18" thickBot="1">
      <c r="A43" s="42">
        <v>187</v>
      </c>
      <c r="B43" s="99" t="s">
        <v>99</v>
      </c>
      <c r="C43" s="83" t="s">
        <v>11</v>
      </c>
      <c r="D43" s="78">
        <v>1</v>
      </c>
      <c r="E43" s="69">
        <v>1.7</v>
      </c>
      <c r="F43" s="70">
        <v>0</v>
      </c>
      <c r="G43" s="71">
        <f>10-E43</f>
        <v>8.3</v>
      </c>
      <c r="H43" s="54">
        <f>D43+G43-F43</f>
        <v>9.3</v>
      </c>
      <c r="I43" s="55">
        <f>VLOOKUP(H43,T$27:U$43,2,FALSE)</f>
        <v>11</v>
      </c>
      <c r="J43" s="78">
        <v>2.5</v>
      </c>
      <c r="K43" s="69">
        <v>2.75</v>
      </c>
      <c r="L43" s="70">
        <v>0</v>
      </c>
      <c r="M43" s="71">
        <f>10-K43</f>
        <v>7.25</v>
      </c>
      <c r="N43" s="54">
        <f>J43+M43-L43</f>
        <v>9.75</v>
      </c>
      <c r="O43" s="74">
        <f>VLOOKUP(N43,V$27:W$43,2,FALSE)</f>
        <v>11</v>
      </c>
      <c r="P43" s="56">
        <f>H43+N43</f>
        <v>19.05</v>
      </c>
      <c r="Q43" s="55">
        <f>VLOOKUP(P43,X$27:Y$43,2,FALSE)</f>
        <v>13</v>
      </c>
      <c r="S43" s="37">
        <v>17</v>
      </c>
      <c r="T43" s="37">
        <f>LARGE(H$27:H$43,$S43)</f>
        <v>9.1</v>
      </c>
      <c r="U43" s="37">
        <f>IF(T43=T42,U42,U42+1)</f>
        <v>12</v>
      </c>
      <c r="V43" s="37">
        <f>LARGE(N$27:N$43,$S43)</f>
        <v>8.35</v>
      </c>
      <c r="W43" s="37">
        <f>IF(V43=V42,W42,W42+1)</f>
        <v>14</v>
      </c>
      <c r="X43" s="37">
        <f>LARGE(P$27:P$43,$S43)</f>
        <v>17.9</v>
      </c>
      <c r="Y43" s="37">
        <f>IF(X43=X42,Y42,Y42+1)</f>
        <v>15</v>
      </c>
    </row>
    <row r="44" spans="1:17" ht="21" thickBot="1">
      <c r="A44" s="35"/>
      <c r="B44" s="36"/>
      <c r="C44" s="36"/>
      <c r="D44" s="26"/>
      <c r="E44" s="26"/>
      <c r="F44" s="27"/>
      <c r="G44" s="28"/>
      <c r="H44" s="29"/>
      <c r="I44" s="30"/>
      <c r="J44" s="26"/>
      <c r="K44" s="26"/>
      <c r="L44" s="27"/>
      <c r="M44" s="28"/>
      <c r="N44" s="29"/>
      <c r="O44" s="30"/>
      <c r="P44" s="29"/>
      <c r="Q44" s="30"/>
    </row>
    <row r="45" spans="1:17" ht="38.25" thickBot="1">
      <c r="A45" s="1" t="s">
        <v>22</v>
      </c>
      <c r="B45" s="2"/>
      <c r="C45" s="3"/>
      <c r="D45" s="4"/>
      <c r="E45" s="4"/>
      <c r="F45" s="4"/>
      <c r="G45" s="3"/>
      <c r="H45" s="3"/>
      <c r="I45" s="2"/>
      <c r="J45" s="5"/>
      <c r="K45" s="5"/>
      <c r="L45" s="5"/>
      <c r="M45" s="3"/>
      <c r="N45" s="3"/>
      <c r="O45" s="3"/>
      <c r="P45" s="3"/>
      <c r="Q45" s="6"/>
    </row>
    <row r="46" spans="1:25" ht="18" thickBot="1">
      <c r="A46" s="7" t="s">
        <v>1</v>
      </c>
      <c r="B46" s="8" t="s">
        <v>2</v>
      </c>
      <c r="C46" s="9" t="s">
        <v>3</v>
      </c>
      <c r="D46" s="10" t="s">
        <v>4</v>
      </c>
      <c r="E46" s="11"/>
      <c r="F46" s="11"/>
      <c r="G46" s="11"/>
      <c r="H46" s="126"/>
      <c r="I46" s="127"/>
      <c r="J46" s="10" t="s">
        <v>5</v>
      </c>
      <c r="K46" s="11"/>
      <c r="L46" s="11"/>
      <c r="M46" s="11"/>
      <c r="N46" s="126"/>
      <c r="O46" s="127"/>
      <c r="P46" s="128" t="s">
        <v>6</v>
      </c>
      <c r="Q46" s="129"/>
      <c r="S46" s="43"/>
      <c r="T46" s="43" t="s">
        <v>4</v>
      </c>
      <c r="U46" s="43"/>
      <c r="V46" s="44" t="s">
        <v>5</v>
      </c>
      <c r="W46" s="44"/>
      <c r="X46" s="44" t="s">
        <v>6</v>
      </c>
      <c r="Y46" s="44"/>
    </row>
    <row r="47" spans="1:25" ht="18" thickBot="1">
      <c r="A47" s="39"/>
      <c r="B47" s="75"/>
      <c r="C47" s="76"/>
      <c r="D47" s="65" t="s">
        <v>7</v>
      </c>
      <c r="E47" s="66" t="s">
        <v>13</v>
      </c>
      <c r="F47" s="66" t="s">
        <v>14</v>
      </c>
      <c r="G47" s="14" t="s">
        <v>8</v>
      </c>
      <c r="H47" s="15" t="s">
        <v>9</v>
      </c>
      <c r="I47" s="12" t="s">
        <v>10</v>
      </c>
      <c r="J47" s="137" t="s">
        <v>7</v>
      </c>
      <c r="K47" s="91" t="s">
        <v>13</v>
      </c>
      <c r="L47" s="91" t="s">
        <v>14</v>
      </c>
      <c r="M47" s="92" t="s">
        <v>8</v>
      </c>
      <c r="N47" s="93" t="s">
        <v>9</v>
      </c>
      <c r="O47" s="94" t="s">
        <v>10</v>
      </c>
      <c r="P47" s="16" t="s">
        <v>9</v>
      </c>
      <c r="Q47" s="12" t="s">
        <v>10</v>
      </c>
      <c r="S47" s="45"/>
      <c r="T47" s="45"/>
      <c r="U47" s="45"/>
      <c r="V47" s="45"/>
      <c r="W47" s="45"/>
      <c r="X47" s="45"/>
      <c r="Y47" s="45"/>
    </row>
    <row r="48" spans="1:25" ht="17.25">
      <c r="A48" s="40">
        <v>188</v>
      </c>
      <c r="B48" s="81" t="s">
        <v>234</v>
      </c>
      <c r="C48" s="82" t="s">
        <v>85</v>
      </c>
      <c r="D48" s="67">
        <v>1</v>
      </c>
      <c r="E48" s="62">
        <v>1.033</v>
      </c>
      <c r="F48" s="63">
        <v>0</v>
      </c>
      <c r="G48" s="64">
        <f>10-E48</f>
        <v>8.967</v>
      </c>
      <c r="H48" s="17">
        <f>D48+G48-F48</f>
        <v>9.967</v>
      </c>
      <c r="I48" s="18">
        <f>VLOOKUP(H48,T$48:U$70,2,FALSE)</f>
        <v>10</v>
      </c>
      <c r="J48" s="95">
        <v>2.6</v>
      </c>
      <c r="K48" s="96">
        <v>2.033</v>
      </c>
      <c r="L48" s="97">
        <v>0</v>
      </c>
      <c r="M48" s="98">
        <f>10-K48</f>
        <v>7.9670000000000005</v>
      </c>
      <c r="N48" s="48">
        <f>J48+M48-L48</f>
        <v>10.567</v>
      </c>
      <c r="O48" s="18">
        <f>VLOOKUP(N48,V$48:W$70,2,FALSE)</f>
        <v>4</v>
      </c>
      <c r="P48" s="19">
        <f>H48+N48</f>
        <v>20.534</v>
      </c>
      <c r="Q48" s="18">
        <f>VLOOKUP(P48,X$48:Y$70,2,FALSE)</f>
        <v>11</v>
      </c>
      <c r="S48" s="37">
        <v>1</v>
      </c>
      <c r="T48" s="37">
        <f>LARGE(H$48:H$70,$S48)</f>
        <v>11.1</v>
      </c>
      <c r="U48" s="37">
        <f>IF(T48=T47,U47,U47+1)</f>
        <v>1</v>
      </c>
      <c r="V48" s="37">
        <f>LARGE(N$48:N$70,$S48)</f>
        <v>11.033999999999999</v>
      </c>
      <c r="W48" s="37">
        <f>IF(V48=V47,W47,W47+1)</f>
        <v>1</v>
      </c>
      <c r="X48" s="37">
        <f>LARGE(P$48:P$70,$S48)</f>
        <v>21.733999999999998</v>
      </c>
      <c r="Y48" s="37">
        <f>IF(X48=X47,Y47,Y47+1)</f>
        <v>1</v>
      </c>
    </row>
    <row r="49" spans="1:25" ht="17.25">
      <c r="A49" s="40">
        <v>189</v>
      </c>
      <c r="B49" s="81" t="s">
        <v>118</v>
      </c>
      <c r="C49" s="82" t="s">
        <v>85</v>
      </c>
      <c r="D49" s="67">
        <v>2</v>
      </c>
      <c r="E49" s="62">
        <v>2.6</v>
      </c>
      <c r="F49" s="63">
        <v>0</v>
      </c>
      <c r="G49" s="64">
        <f>10-E49</f>
        <v>7.4</v>
      </c>
      <c r="H49" s="17">
        <f>D49+G49-F49</f>
        <v>9.4</v>
      </c>
      <c r="I49" s="18">
        <f aca="true" t="shared" si="26" ref="I49:I70">VLOOKUP(H49,T$48:U$70,2,FALSE)</f>
        <v>17</v>
      </c>
      <c r="J49" s="67">
        <v>2.6</v>
      </c>
      <c r="K49" s="62">
        <v>2.266</v>
      </c>
      <c r="L49" s="63">
        <v>0</v>
      </c>
      <c r="M49" s="64">
        <f>10-K49</f>
        <v>7.734</v>
      </c>
      <c r="N49" s="17">
        <f>J49+M49-L49</f>
        <v>10.334</v>
      </c>
      <c r="O49" s="18">
        <f aca="true" t="shared" si="27" ref="O49:O70">VLOOKUP(N49,V$48:W$70,2,FALSE)</f>
        <v>9</v>
      </c>
      <c r="P49" s="19">
        <f>H49+N49</f>
        <v>19.734</v>
      </c>
      <c r="Q49" s="18">
        <f aca="true" t="shared" si="28" ref="Q49:Q70">VLOOKUP(P49,X$48:Y$70,2,FALSE)</f>
        <v>18</v>
      </c>
      <c r="S49" s="37">
        <v>2</v>
      </c>
      <c r="T49" s="37">
        <f aca="true" t="shared" si="29" ref="T49:T70">LARGE(H$48:H$70,$S49)</f>
        <v>10.934</v>
      </c>
      <c r="U49" s="37">
        <f aca="true" t="shared" si="30" ref="U49:U70">IF(T49=T48,U48,U48+1)</f>
        <v>2</v>
      </c>
      <c r="V49" s="37">
        <f aca="true" t="shared" si="31" ref="V49:V70">LARGE(N$48:N$70,$S49)</f>
        <v>10.634</v>
      </c>
      <c r="W49" s="37">
        <f aca="true" t="shared" si="32" ref="W49:W70">IF(V49=V48,W48,W48+1)</f>
        <v>2</v>
      </c>
      <c r="X49" s="37">
        <f aca="true" t="shared" si="33" ref="X49:X70">LARGE(P$48:P$70,$S49)</f>
        <v>21.500999999999998</v>
      </c>
      <c r="Y49" s="37">
        <f aca="true" t="shared" si="34" ref="Y49:Y70">IF(X49=X48,Y48,Y48+1)</f>
        <v>2</v>
      </c>
    </row>
    <row r="50" spans="1:25" ht="17.25">
      <c r="A50" s="40">
        <v>190</v>
      </c>
      <c r="B50" s="81" t="s">
        <v>120</v>
      </c>
      <c r="C50" s="82" t="s">
        <v>85</v>
      </c>
      <c r="D50" s="67">
        <v>1</v>
      </c>
      <c r="E50" s="62">
        <v>1.233</v>
      </c>
      <c r="F50" s="63">
        <v>0</v>
      </c>
      <c r="G50" s="64">
        <f>10-E50</f>
        <v>8.767</v>
      </c>
      <c r="H50" s="17">
        <f>D50+G50-F50</f>
        <v>9.767</v>
      </c>
      <c r="I50" s="18">
        <f t="shared" si="26"/>
        <v>13</v>
      </c>
      <c r="J50" s="67">
        <v>2.6</v>
      </c>
      <c r="K50" s="62">
        <v>2.166</v>
      </c>
      <c r="L50" s="63">
        <v>0</v>
      </c>
      <c r="M50" s="64">
        <f>10-K50</f>
        <v>7.834</v>
      </c>
      <c r="N50" s="17">
        <f>J50+M50-L50</f>
        <v>10.434</v>
      </c>
      <c r="O50" s="18">
        <f t="shared" si="27"/>
        <v>8</v>
      </c>
      <c r="P50" s="19">
        <f>H50+N50</f>
        <v>20.201</v>
      </c>
      <c r="Q50" s="18">
        <f t="shared" si="28"/>
        <v>15</v>
      </c>
      <c r="S50" s="37">
        <v>3</v>
      </c>
      <c r="T50" s="37">
        <f t="shared" si="29"/>
        <v>10.867</v>
      </c>
      <c r="U50" s="37">
        <f t="shared" si="30"/>
        <v>3</v>
      </c>
      <c r="V50" s="37">
        <f t="shared" si="31"/>
        <v>10.600000000000001</v>
      </c>
      <c r="W50" s="37">
        <f t="shared" si="32"/>
        <v>3</v>
      </c>
      <c r="X50" s="37">
        <f t="shared" si="33"/>
        <v>21.334000000000003</v>
      </c>
      <c r="Y50" s="37">
        <f t="shared" si="34"/>
        <v>3</v>
      </c>
    </row>
    <row r="51" spans="1:25" ht="17.25">
      <c r="A51" s="40">
        <v>191</v>
      </c>
      <c r="B51" s="81" t="s">
        <v>121</v>
      </c>
      <c r="C51" s="82" t="s">
        <v>85</v>
      </c>
      <c r="D51" s="135">
        <v>2</v>
      </c>
      <c r="E51" s="113">
        <v>0.9</v>
      </c>
      <c r="F51" s="114">
        <v>0</v>
      </c>
      <c r="G51" s="64">
        <f aca="true" t="shared" si="35" ref="G51:G69">10-E51</f>
        <v>9.1</v>
      </c>
      <c r="H51" s="17">
        <f aca="true" t="shared" si="36" ref="H51:H69">D51+G51-F51</f>
        <v>11.1</v>
      </c>
      <c r="I51" s="18">
        <f t="shared" si="26"/>
        <v>1</v>
      </c>
      <c r="J51" s="135">
        <v>2.1</v>
      </c>
      <c r="K51" s="113">
        <v>2.3</v>
      </c>
      <c r="L51" s="114">
        <v>0</v>
      </c>
      <c r="M51" s="64">
        <f aca="true" t="shared" si="37" ref="M51:M69">10-K51</f>
        <v>7.7</v>
      </c>
      <c r="N51" s="17">
        <f aca="true" t="shared" si="38" ref="N51:N69">J51+M51-L51</f>
        <v>9.8</v>
      </c>
      <c r="O51" s="18">
        <f t="shared" si="27"/>
        <v>16</v>
      </c>
      <c r="P51" s="19">
        <f aca="true" t="shared" si="39" ref="P51:P69">H51+N51</f>
        <v>20.9</v>
      </c>
      <c r="Q51" s="18">
        <f t="shared" si="28"/>
        <v>6</v>
      </c>
      <c r="S51" s="37">
        <v>4</v>
      </c>
      <c r="T51" s="37">
        <f t="shared" si="29"/>
        <v>10.7</v>
      </c>
      <c r="U51" s="37">
        <f t="shared" si="30"/>
        <v>4</v>
      </c>
      <c r="V51" s="37">
        <f t="shared" si="31"/>
        <v>10.567</v>
      </c>
      <c r="W51" s="37">
        <f t="shared" si="32"/>
        <v>4</v>
      </c>
      <c r="X51" s="37">
        <f t="shared" si="33"/>
        <v>20.968</v>
      </c>
      <c r="Y51" s="37">
        <f t="shared" si="34"/>
        <v>4</v>
      </c>
    </row>
    <row r="52" spans="1:25" ht="17.25">
      <c r="A52" s="40">
        <v>192</v>
      </c>
      <c r="B52" s="81" t="s">
        <v>67</v>
      </c>
      <c r="C52" s="82" t="s">
        <v>18</v>
      </c>
      <c r="D52" s="135">
        <v>2</v>
      </c>
      <c r="E52" s="113">
        <v>1.633</v>
      </c>
      <c r="F52" s="114">
        <v>0</v>
      </c>
      <c r="G52" s="64">
        <f t="shared" si="35"/>
        <v>8.367</v>
      </c>
      <c r="H52" s="17">
        <f t="shared" si="36"/>
        <v>10.367</v>
      </c>
      <c r="I52" s="18">
        <f t="shared" si="26"/>
        <v>7</v>
      </c>
      <c r="J52" s="135">
        <v>2.7</v>
      </c>
      <c r="K52" s="113">
        <v>2.1</v>
      </c>
      <c r="L52" s="114">
        <v>0</v>
      </c>
      <c r="M52" s="64">
        <f t="shared" si="37"/>
        <v>7.9</v>
      </c>
      <c r="N52" s="17">
        <f t="shared" si="38"/>
        <v>10.600000000000001</v>
      </c>
      <c r="O52" s="18">
        <f t="shared" si="27"/>
        <v>3</v>
      </c>
      <c r="P52" s="19">
        <f t="shared" si="39"/>
        <v>20.967000000000002</v>
      </c>
      <c r="Q52" s="18">
        <f t="shared" si="28"/>
        <v>5</v>
      </c>
      <c r="S52" s="37">
        <v>5</v>
      </c>
      <c r="T52" s="37">
        <f t="shared" si="29"/>
        <v>10.434</v>
      </c>
      <c r="U52" s="37">
        <f t="shared" si="30"/>
        <v>5</v>
      </c>
      <c r="V52" s="37">
        <f t="shared" si="31"/>
        <v>10.567</v>
      </c>
      <c r="W52" s="37">
        <f t="shared" si="32"/>
        <v>4</v>
      </c>
      <c r="X52" s="37">
        <f t="shared" si="33"/>
        <v>20.967000000000002</v>
      </c>
      <c r="Y52" s="37">
        <f t="shared" si="34"/>
        <v>5</v>
      </c>
    </row>
    <row r="53" spans="1:25" ht="17.25">
      <c r="A53" s="40">
        <v>193</v>
      </c>
      <c r="B53" s="81" t="s">
        <v>235</v>
      </c>
      <c r="C53" s="82" t="s">
        <v>18</v>
      </c>
      <c r="D53" s="135">
        <v>2</v>
      </c>
      <c r="E53" s="113">
        <v>1.066</v>
      </c>
      <c r="F53" s="114">
        <v>0</v>
      </c>
      <c r="G53" s="64">
        <f t="shared" si="35"/>
        <v>8.934</v>
      </c>
      <c r="H53" s="17">
        <f t="shared" si="36"/>
        <v>10.934</v>
      </c>
      <c r="I53" s="18">
        <f t="shared" si="26"/>
        <v>2</v>
      </c>
      <c r="J53" s="135">
        <v>2.6</v>
      </c>
      <c r="K53" s="113">
        <v>2.033</v>
      </c>
      <c r="L53" s="114">
        <v>0</v>
      </c>
      <c r="M53" s="64">
        <f t="shared" si="37"/>
        <v>7.9670000000000005</v>
      </c>
      <c r="N53" s="17">
        <f t="shared" si="38"/>
        <v>10.567</v>
      </c>
      <c r="O53" s="18">
        <f t="shared" si="27"/>
        <v>4</v>
      </c>
      <c r="P53" s="19">
        <f t="shared" si="39"/>
        <v>21.500999999999998</v>
      </c>
      <c r="Q53" s="18">
        <f t="shared" si="28"/>
        <v>2</v>
      </c>
      <c r="S53" s="37">
        <v>6</v>
      </c>
      <c r="T53" s="37">
        <f t="shared" si="29"/>
        <v>10.434</v>
      </c>
      <c r="U53" s="37">
        <f t="shared" si="30"/>
        <v>5</v>
      </c>
      <c r="V53" s="37">
        <f t="shared" si="31"/>
        <v>10.534</v>
      </c>
      <c r="W53" s="37">
        <f t="shared" si="32"/>
        <v>5</v>
      </c>
      <c r="X53" s="37">
        <f t="shared" si="33"/>
        <v>20.9</v>
      </c>
      <c r="Y53" s="37">
        <f t="shared" si="34"/>
        <v>6</v>
      </c>
    </row>
    <row r="54" spans="1:25" ht="17.25">
      <c r="A54" s="40">
        <v>194</v>
      </c>
      <c r="B54" s="81" t="s">
        <v>68</v>
      </c>
      <c r="C54" s="82" t="s">
        <v>18</v>
      </c>
      <c r="D54" s="135">
        <v>2</v>
      </c>
      <c r="E54" s="113">
        <v>1.3</v>
      </c>
      <c r="F54" s="114">
        <v>0</v>
      </c>
      <c r="G54" s="64">
        <f t="shared" si="35"/>
        <v>8.7</v>
      </c>
      <c r="H54" s="17">
        <f t="shared" si="36"/>
        <v>10.7</v>
      </c>
      <c r="I54" s="18">
        <f t="shared" si="26"/>
        <v>4</v>
      </c>
      <c r="J54" s="135">
        <v>2.7</v>
      </c>
      <c r="K54" s="113">
        <v>1.666</v>
      </c>
      <c r="L54" s="114">
        <v>0</v>
      </c>
      <c r="M54" s="64">
        <f t="shared" si="37"/>
        <v>8.334</v>
      </c>
      <c r="N54" s="17">
        <f t="shared" si="38"/>
        <v>11.033999999999999</v>
      </c>
      <c r="O54" s="18">
        <f t="shared" si="27"/>
        <v>1</v>
      </c>
      <c r="P54" s="19">
        <f t="shared" si="39"/>
        <v>21.733999999999998</v>
      </c>
      <c r="Q54" s="18">
        <f t="shared" si="28"/>
        <v>1</v>
      </c>
      <c r="S54" s="37">
        <v>7</v>
      </c>
      <c r="T54" s="37">
        <f t="shared" si="29"/>
        <v>10.4</v>
      </c>
      <c r="U54" s="37">
        <f t="shared" si="30"/>
        <v>6</v>
      </c>
      <c r="V54" s="37">
        <f t="shared" si="31"/>
        <v>10.534</v>
      </c>
      <c r="W54" s="37">
        <f t="shared" si="32"/>
        <v>5</v>
      </c>
      <c r="X54" s="37">
        <f t="shared" si="33"/>
        <v>20.734</v>
      </c>
      <c r="Y54" s="37">
        <f t="shared" si="34"/>
        <v>7</v>
      </c>
    </row>
    <row r="55" spans="1:25" ht="17.25">
      <c r="A55" s="100">
        <v>195</v>
      </c>
      <c r="B55" s="81" t="s">
        <v>122</v>
      </c>
      <c r="C55" s="82" t="s">
        <v>11</v>
      </c>
      <c r="D55" s="135">
        <v>1</v>
      </c>
      <c r="E55" s="113">
        <v>1.4</v>
      </c>
      <c r="F55" s="114">
        <v>0</v>
      </c>
      <c r="G55" s="64">
        <f t="shared" si="35"/>
        <v>8.6</v>
      </c>
      <c r="H55" s="17">
        <f t="shared" si="36"/>
        <v>9.6</v>
      </c>
      <c r="I55" s="18">
        <f t="shared" si="26"/>
        <v>15</v>
      </c>
      <c r="J55" s="135">
        <v>2.5</v>
      </c>
      <c r="K55" s="113">
        <v>2.3</v>
      </c>
      <c r="L55" s="114">
        <v>0</v>
      </c>
      <c r="M55" s="64">
        <f t="shared" si="37"/>
        <v>7.7</v>
      </c>
      <c r="N55" s="17">
        <f t="shared" si="38"/>
        <v>10.2</v>
      </c>
      <c r="O55" s="18">
        <f t="shared" si="27"/>
        <v>11</v>
      </c>
      <c r="P55" s="19">
        <f t="shared" si="39"/>
        <v>19.799999999999997</v>
      </c>
      <c r="Q55" s="18">
        <f t="shared" si="28"/>
        <v>17</v>
      </c>
      <c r="S55" s="37">
        <v>8</v>
      </c>
      <c r="T55" s="37">
        <f t="shared" si="29"/>
        <v>10.4</v>
      </c>
      <c r="U55" s="37">
        <f t="shared" si="30"/>
        <v>6</v>
      </c>
      <c r="V55" s="37">
        <f t="shared" si="31"/>
        <v>10.5</v>
      </c>
      <c r="W55" s="37">
        <f t="shared" si="32"/>
        <v>6</v>
      </c>
      <c r="X55" s="37">
        <f t="shared" si="33"/>
        <v>20.734</v>
      </c>
      <c r="Y55" s="37">
        <f t="shared" si="34"/>
        <v>7</v>
      </c>
    </row>
    <row r="56" spans="1:25" ht="17.25">
      <c r="A56" s="100">
        <v>196</v>
      </c>
      <c r="B56" s="81" t="s">
        <v>125</v>
      </c>
      <c r="C56" s="82" t="s">
        <v>11</v>
      </c>
      <c r="D56" s="135">
        <v>2</v>
      </c>
      <c r="E56" s="113">
        <v>1.566</v>
      </c>
      <c r="F56" s="114">
        <v>0</v>
      </c>
      <c r="G56" s="64">
        <f t="shared" si="35"/>
        <v>8.434</v>
      </c>
      <c r="H56" s="17">
        <f t="shared" si="36"/>
        <v>10.434</v>
      </c>
      <c r="I56" s="18">
        <f t="shared" si="26"/>
        <v>5</v>
      </c>
      <c r="J56" s="135">
        <v>2.6</v>
      </c>
      <c r="K56" s="113">
        <v>2.066</v>
      </c>
      <c r="L56" s="114">
        <v>0</v>
      </c>
      <c r="M56" s="64">
        <f t="shared" si="37"/>
        <v>7.934</v>
      </c>
      <c r="N56" s="17">
        <f t="shared" si="38"/>
        <v>10.534</v>
      </c>
      <c r="O56" s="18">
        <f t="shared" si="27"/>
        <v>5</v>
      </c>
      <c r="P56" s="19">
        <f t="shared" si="39"/>
        <v>20.968</v>
      </c>
      <c r="Q56" s="18">
        <f t="shared" si="28"/>
        <v>4</v>
      </c>
      <c r="S56" s="37">
        <v>9</v>
      </c>
      <c r="T56" s="37">
        <f t="shared" si="29"/>
        <v>10.367</v>
      </c>
      <c r="U56" s="37">
        <f t="shared" si="30"/>
        <v>7</v>
      </c>
      <c r="V56" s="37">
        <f t="shared" si="31"/>
        <v>10.467</v>
      </c>
      <c r="W56" s="37">
        <f t="shared" si="32"/>
        <v>7</v>
      </c>
      <c r="X56" s="37">
        <f t="shared" si="33"/>
        <v>20.668</v>
      </c>
      <c r="Y56" s="37">
        <f t="shared" si="34"/>
        <v>8</v>
      </c>
    </row>
    <row r="57" spans="1:25" ht="17.25">
      <c r="A57" s="100">
        <v>197</v>
      </c>
      <c r="B57" s="81" t="s">
        <v>123</v>
      </c>
      <c r="C57" s="82" t="s">
        <v>11</v>
      </c>
      <c r="D57" s="135">
        <v>2</v>
      </c>
      <c r="E57" s="113">
        <v>1.6</v>
      </c>
      <c r="F57" s="114">
        <v>0</v>
      </c>
      <c r="G57" s="64">
        <f t="shared" si="35"/>
        <v>8.4</v>
      </c>
      <c r="H57" s="17">
        <f t="shared" si="36"/>
        <v>10.4</v>
      </c>
      <c r="I57" s="18">
        <f t="shared" si="26"/>
        <v>6</v>
      </c>
      <c r="J57" s="135">
        <v>2.6</v>
      </c>
      <c r="K57" s="113">
        <v>2.266</v>
      </c>
      <c r="L57" s="114">
        <v>0</v>
      </c>
      <c r="M57" s="64">
        <f t="shared" si="37"/>
        <v>7.734</v>
      </c>
      <c r="N57" s="17">
        <f t="shared" si="38"/>
        <v>10.334</v>
      </c>
      <c r="O57" s="18">
        <f t="shared" si="27"/>
        <v>9</v>
      </c>
      <c r="P57" s="19">
        <f t="shared" si="39"/>
        <v>20.734</v>
      </c>
      <c r="Q57" s="18">
        <f t="shared" si="28"/>
        <v>7</v>
      </c>
      <c r="S57" s="37">
        <v>10</v>
      </c>
      <c r="T57" s="37">
        <f t="shared" si="29"/>
        <v>10.3</v>
      </c>
      <c r="U57" s="37">
        <f t="shared" si="30"/>
        <v>8</v>
      </c>
      <c r="V57" s="37">
        <f t="shared" si="31"/>
        <v>10.467</v>
      </c>
      <c r="W57" s="37">
        <f t="shared" si="32"/>
        <v>7</v>
      </c>
      <c r="X57" s="37">
        <f t="shared" si="33"/>
        <v>20.601</v>
      </c>
      <c r="Y57" s="37">
        <f t="shared" si="34"/>
        <v>9</v>
      </c>
    </row>
    <row r="58" spans="1:25" ht="17.25">
      <c r="A58" s="120">
        <v>198</v>
      </c>
      <c r="B58" s="81" t="s">
        <v>124</v>
      </c>
      <c r="C58" s="82" t="s">
        <v>11</v>
      </c>
      <c r="D58" s="135">
        <v>2</v>
      </c>
      <c r="E58" s="113">
        <v>2.066</v>
      </c>
      <c r="F58" s="114">
        <v>0</v>
      </c>
      <c r="G58" s="64">
        <f t="shared" si="35"/>
        <v>7.934</v>
      </c>
      <c r="H58" s="17">
        <f t="shared" si="36"/>
        <v>9.934000000000001</v>
      </c>
      <c r="I58" s="18">
        <f t="shared" si="26"/>
        <v>11</v>
      </c>
      <c r="J58" s="135">
        <v>2.6</v>
      </c>
      <c r="K58" s="113">
        <v>2.066</v>
      </c>
      <c r="L58" s="114">
        <v>0</v>
      </c>
      <c r="M58" s="64">
        <f t="shared" si="37"/>
        <v>7.934</v>
      </c>
      <c r="N58" s="17">
        <f t="shared" si="38"/>
        <v>10.534</v>
      </c>
      <c r="O58" s="18">
        <f t="shared" si="27"/>
        <v>5</v>
      </c>
      <c r="P58" s="19">
        <f t="shared" si="39"/>
        <v>20.468000000000004</v>
      </c>
      <c r="Q58" s="18">
        <f t="shared" si="28"/>
        <v>12</v>
      </c>
      <c r="S58" s="37">
        <v>11</v>
      </c>
      <c r="T58" s="37">
        <f t="shared" si="29"/>
        <v>10.3</v>
      </c>
      <c r="U58" s="37">
        <f t="shared" si="30"/>
        <v>8</v>
      </c>
      <c r="V58" s="37">
        <f t="shared" si="31"/>
        <v>10.434</v>
      </c>
      <c r="W58" s="37">
        <f t="shared" si="32"/>
        <v>8</v>
      </c>
      <c r="X58" s="37">
        <f t="shared" si="33"/>
        <v>20.601</v>
      </c>
      <c r="Y58" s="37">
        <f t="shared" si="34"/>
        <v>9</v>
      </c>
    </row>
    <row r="59" spans="1:25" ht="17.25">
      <c r="A59" s="40">
        <v>199</v>
      </c>
      <c r="B59" s="81" t="s">
        <v>134</v>
      </c>
      <c r="C59" s="82" t="s">
        <v>104</v>
      </c>
      <c r="D59" s="135">
        <v>2</v>
      </c>
      <c r="E59" s="113">
        <v>2.166</v>
      </c>
      <c r="F59" s="114">
        <v>0</v>
      </c>
      <c r="G59" s="64">
        <f t="shared" si="35"/>
        <v>7.834</v>
      </c>
      <c r="H59" s="17">
        <f t="shared" si="36"/>
        <v>9.834</v>
      </c>
      <c r="I59" s="18">
        <f t="shared" si="26"/>
        <v>12</v>
      </c>
      <c r="J59" s="135">
        <v>2.4</v>
      </c>
      <c r="K59" s="113">
        <v>1.9</v>
      </c>
      <c r="L59" s="114">
        <v>0</v>
      </c>
      <c r="M59" s="64">
        <f t="shared" si="37"/>
        <v>8.1</v>
      </c>
      <c r="N59" s="17">
        <f t="shared" si="38"/>
        <v>10.5</v>
      </c>
      <c r="O59" s="18">
        <f t="shared" si="27"/>
        <v>6</v>
      </c>
      <c r="P59" s="19">
        <f t="shared" si="39"/>
        <v>20.334</v>
      </c>
      <c r="Q59" s="18">
        <f t="shared" si="28"/>
        <v>14</v>
      </c>
      <c r="S59" s="37">
        <v>12</v>
      </c>
      <c r="T59" s="37">
        <f t="shared" si="29"/>
        <v>10.267</v>
      </c>
      <c r="U59" s="37">
        <f t="shared" si="30"/>
        <v>9</v>
      </c>
      <c r="V59" s="37">
        <f t="shared" si="31"/>
        <v>10.434</v>
      </c>
      <c r="W59" s="37">
        <f t="shared" si="32"/>
        <v>8</v>
      </c>
      <c r="X59" s="37">
        <f t="shared" si="33"/>
        <v>20.6</v>
      </c>
      <c r="Y59" s="37">
        <f t="shared" si="34"/>
        <v>10</v>
      </c>
    </row>
    <row r="60" spans="1:25" ht="17.25">
      <c r="A60" s="40">
        <v>200</v>
      </c>
      <c r="B60" s="81" t="s">
        <v>236</v>
      </c>
      <c r="C60" s="82" t="s">
        <v>88</v>
      </c>
      <c r="D60" s="135">
        <v>2</v>
      </c>
      <c r="E60" s="113">
        <v>1.733</v>
      </c>
      <c r="F60" s="114">
        <v>0</v>
      </c>
      <c r="G60" s="64">
        <f t="shared" si="35"/>
        <v>8.267</v>
      </c>
      <c r="H60" s="17">
        <f t="shared" si="36"/>
        <v>10.267</v>
      </c>
      <c r="I60" s="18">
        <f t="shared" si="26"/>
        <v>9</v>
      </c>
      <c r="J60" s="135">
        <v>2.6</v>
      </c>
      <c r="K60" s="113">
        <v>2.266</v>
      </c>
      <c r="L60" s="114">
        <v>0</v>
      </c>
      <c r="M60" s="64">
        <f t="shared" si="37"/>
        <v>7.734</v>
      </c>
      <c r="N60" s="17">
        <f t="shared" si="38"/>
        <v>10.334</v>
      </c>
      <c r="O60" s="18">
        <f t="shared" si="27"/>
        <v>9</v>
      </c>
      <c r="P60" s="19">
        <f t="shared" si="39"/>
        <v>20.601</v>
      </c>
      <c r="Q60" s="18">
        <f t="shared" si="28"/>
        <v>9</v>
      </c>
      <c r="S60" s="37">
        <v>13</v>
      </c>
      <c r="T60" s="37">
        <f t="shared" si="29"/>
        <v>9.967</v>
      </c>
      <c r="U60" s="37">
        <f t="shared" si="30"/>
        <v>10</v>
      </c>
      <c r="V60" s="37">
        <f t="shared" si="31"/>
        <v>10.334</v>
      </c>
      <c r="W60" s="37">
        <f t="shared" si="32"/>
        <v>9</v>
      </c>
      <c r="X60" s="37">
        <f t="shared" si="33"/>
        <v>20.534</v>
      </c>
      <c r="Y60" s="37">
        <f t="shared" si="34"/>
        <v>11</v>
      </c>
    </row>
    <row r="61" spans="1:25" ht="17.25">
      <c r="A61" s="40">
        <v>201</v>
      </c>
      <c r="B61" s="81" t="s">
        <v>237</v>
      </c>
      <c r="C61" s="82" t="s">
        <v>88</v>
      </c>
      <c r="D61" s="135">
        <v>2</v>
      </c>
      <c r="E61" s="113">
        <v>1.566</v>
      </c>
      <c r="F61" s="114">
        <v>0</v>
      </c>
      <c r="G61" s="64">
        <f t="shared" si="35"/>
        <v>8.434</v>
      </c>
      <c r="H61" s="17">
        <f t="shared" si="36"/>
        <v>10.434</v>
      </c>
      <c r="I61" s="18">
        <f t="shared" si="26"/>
        <v>5</v>
      </c>
      <c r="J61" s="135">
        <v>2.6</v>
      </c>
      <c r="K61" s="113">
        <v>2.366</v>
      </c>
      <c r="L61" s="114">
        <v>0</v>
      </c>
      <c r="M61" s="64">
        <f t="shared" si="37"/>
        <v>7.634</v>
      </c>
      <c r="N61" s="17">
        <f t="shared" si="38"/>
        <v>10.234</v>
      </c>
      <c r="O61" s="18">
        <f t="shared" si="27"/>
        <v>10</v>
      </c>
      <c r="P61" s="19">
        <f t="shared" si="39"/>
        <v>20.668</v>
      </c>
      <c r="Q61" s="18">
        <f t="shared" si="28"/>
        <v>8</v>
      </c>
      <c r="S61" s="37">
        <v>14</v>
      </c>
      <c r="T61" s="37">
        <f t="shared" si="29"/>
        <v>9.967</v>
      </c>
      <c r="U61" s="37">
        <f t="shared" si="30"/>
        <v>10</v>
      </c>
      <c r="V61" s="37">
        <f t="shared" si="31"/>
        <v>10.334</v>
      </c>
      <c r="W61" s="37">
        <f t="shared" si="32"/>
        <v>9</v>
      </c>
      <c r="X61" s="37">
        <f t="shared" si="33"/>
        <v>20.468000000000004</v>
      </c>
      <c r="Y61" s="37">
        <f t="shared" si="34"/>
        <v>12</v>
      </c>
    </row>
    <row r="62" spans="1:25" ht="17.25">
      <c r="A62" s="40">
        <v>51</v>
      </c>
      <c r="B62" s="81" t="s">
        <v>238</v>
      </c>
      <c r="C62" s="82" t="s">
        <v>88</v>
      </c>
      <c r="D62" s="135">
        <v>2</v>
      </c>
      <c r="E62" s="113">
        <v>1.7</v>
      </c>
      <c r="F62" s="114">
        <v>0</v>
      </c>
      <c r="G62" s="64">
        <f t="shared" si="35"/>
        <v>8.3</v>
      </c>
      <c r="H62" s="17">
        <f t="shared" si="36"/>
        <v>10.3</v>
      </c>
      <c r="I62" s="18">
        <f t="shared" si="26"/>
        <v>8</v>
      </c>
      <c r="J62" s="135">
        <v>2.6</v>
      </c>
      <c r="K62" s="113">
        <v>2.166</v>
      </c>
      <c r="L62" s="114">
        <v>0</v>
      </c>
      <c r="M62" s="64">
        <f t="shared" si="37"/>
        <v>7.834</v>
      </c>
      <c r="N62" s="17">
        <f t="shared" si="38"/>
        <v>10.434</v>
      </c>
      <c r="O62" s="18">
        <f t="shared" si="27"/>
        <v>8</v>
      </c>
      <c r="P62" s="19">
        <f t="shared" si="39"/>
        <v>20.734</v>
      </c>
      <c r="Q62" s="18">
        <f t="shared" si="28"/>
        <v>7</v>
      </c>
      <c r="S62" s="37">
        <v>15</v>
      </c>
      <c r="T62" s="37">
        <f t="shared" si="29"/>
        <v>9.934000000000001</v>
      </c>
      <c r="U62" s="37">
        <f t="shared" si="30"/>
        <v>11</v>
      </c>
      <c r="V62" s="37">
        <f t="shared" si="31"/>
        <v>10.334</v>
      </c>
      <c r="W62" s="37">
        <f t="shared" si="32"/>
        <v>9</v>
      </c>
      <c r="X62" s="37">
        <f t="shared" si="33"/>
        <v>20.4</v>
      </c>
      <c r="Y62" s="37">
        <f t="shared" si="34"/>
        <v>13</v>
      </c>
    </row>
    <row r="63" spans="1:25" ht="17.25">
      <c r="A63" s="40">
        <v>202</v>
      </c>
      <c r="B63" s="81" t="s">
        <v>239</v>
      </c>
      <c r="C63" s="82" t="s">
        <v>17</v>
      </c>
      <c r="D63" s="135">
        <v>2</v>
      </c>
      <c r="E63" s="113">
        <v>1.6</v>
      </c>
      <c r="F63" s="114">
        <v>0</v>
      </c>
      <c r="G63" s="64">
        <f t="shared" si="35"/>
        <v>8.4</v>
      </c>
      <c r="H63" s="17">
        <f t="shared" si="36"/>
        <v>10.4</v>
      </c>
      <c r="I63" s="18">
        <f t="shared" si="26"/>
        <v>6</v>
      </c>
      <c r="J63" s="135">
        <v>2.7</v>
      </c>
      <c r="K63" s="113">
        <v>2.5</v>
      </c>
      <c r="L63" s="114">
        <v>0</v>
      </c>
      <c r="M63" s="64">
        <f t="shared" si="37"/>
        <v>7.5</v>
      </c>
      <c r="N63" s="17">
        <f t="shared" si="38"/>
        <v>10.2</v>
      </c>
      <c r="O63" s="18">
        <f t="shared" si="27"/>
        <v>11</v>
      </c>
      <c r="P63" s="19">
        <f t="shared" si="39"/>
        <v>20.6</v>
      </c>
      <c r="Q63" s="18">
        <f t="shared" si="28"/>
        <v>10</v>
      </c>
      <c r="S63" s="37">
        <v>16</v>
      </c>
      <c r="T63" s="37">
        <f t="shared" si="29"/>
        <v>9.834</v>
      </c>
      <c r="U63" s="37">
        <f t="shared" si="30"/>
        <v>12</v>
      </c>
      <c r="V63" s="37">
        <f t="shared" si="31"/>
        <v>10.234</v>
      </c>
      <c r="W63" s="37">
        <f t="shared" si="32"/>
        <v>10</v>
      </c>
      <c r="X63" s="37">
        <f t="shared" si="33"/>
        <v>20.334</v>
      </c>
      <c r="Y63" s="37">
        <f t="shared" si="34"/>
        <v>14</v>
      </c>
    </row>
    <row r="64" spans="1:25" ht="17.25">
      <c r="A64" s="40">
        <v>203</v>
      </c>
      <c r="B64" s="81" t="s">
        <v>240</v>
      </c>
      <c r="C64" s="82" t="s">
        <v>55</v>
      </c>
      <c r="D64" s="135">
        <v>2</v>
      </c>
      <c r="E64" s="113">
        <v>2.033</v>
      </c>
      <c r="F64" s="114">
        <v>0</v>
      </c>
      <c r="G64" s="64">
        <f t="shared" si="35"/>
        <v>7.9670000000000005</v>
      </c>
      <c r="H64" s="17">
        <f t="shared" si="36"/>
        <v>9.967</v>
      </c>
      <c r="I64" s="18">
        <f t="shared" si="26"/>
        <v>10</v>
      </c>
      <c r="J64" s="135">
        <v>2.7</v>
      </c>
      <c r="K64" s="113">
        <v>2.066</v>
      </c>
      <c r="L64" s="114">
        <v>0</v>
      </c>
      <c r="M64" s="64">
        <f t="shared" si="37"/>
        <v>7.934</v>
      </c>
      <c r="N64" s="17">
        <f t="shared" si="38"/>
        <v>10.634</v>
      </c>
      <c r="O64" s="18">
        <f t="shared" si="27"/>
        <v>2</v>
      </c>
      <c r="P64" s="19">
        <f t="shared" si="39"/>
        <v>20.601</v>
      </c>
      <c r="Q64" s="18">
        <f t="shared" si="28"/>
        <v>9</v>
      </c>
      <c r="S64" s="37">
        <v>17</v>
      </c>
      <c r="T64" s="37">
        <f t="shared" si="29"/>
        <v>9.767</v>
      </c>
      <c r="U64" s="37">
        <f t="shared" si="30"/>
        <v>13</v>
      </c>
      <c r="V64" s="37">
        <f t="shared" si="31"/>
        <v>10.2</v>
      </c>
      <c r="W64" s="37">
        <f t="shared" si="32"/>
        <v>11</v>
      </c>
      <c r="X64" s="37">
        <f t="shared" si="33"/>
        <v>20.201</v>
      </c>
      <c r="Y64" s="37">
        <f t="shared" si="34"/>
        <v>15</v>
      </c>
    </row>
    <row r="65" spans="1:25" ht="17.25">
      <c r="A65" s="40">
        <v>204</v>
      </c>
      <c r="B65" s="81" t="s">
        <v>126</v>
      </c>
      <c r="C65" s="82" t="s">
        <v>12</v>
      </c>
      <c r="D65" s="135">
        <v>1</v>
      </c>
      <c r="E65" s="113">
        <v>1.766</v>
      </c>
      <c r="F65" s="114">
        <v>0</v>
      </c>
      <c r="G65" s="64">
        <f t="shared" si="35"/>
        <v>8.234</v>
      </c>
      <c r="H65" s="17">
        <f t="shared" si="36"/>
        <v>9.234</v>
      </c>
      <c r="I65" s="18">
        <f t="shared" si="26"/>
        <v>18</v>
      </c>
      <c r="J65" s="135">
        <v>2.5</v>
      </c>
      <c r="K65" s="113">
        <v>2.566</v>
      </c>
      <c r="L65" s="114">
        <v>0</v>
      </c>
      <c r="M65" s="64">
        <f t="shared" si="37"/>
        <v>7.434</v>
      </c>
      <c r="N65" s="17">
        <f t="shared" si="38"/>
        <v>9.934000000000001</v>
      </c>
      <c r="O65" s="18">
        <f t="shared" si="27"/>
        <v>13</v>
      </c>
      <c r="P65" s="19">
        <f t="shared" si="39"/>
        <v>19.168</v>
      </c>
      <c r="Q65" s="18">
        <f t="shared" si="28"/>
        <v>21</v>
      </c>
      <c r="S65" s="37">
        <v>18</v>
      </c>
      <c r="T65" s="37">
        <f t="shared" si="29"/>
        <v>9.667</v>
      </c>
      <c r="U65" s="37">
        <f t="shared" si="30"/>
        <v>14</v>
      </c>
      <c r="V65" s="37">
        <f t="shared" si="31"/>
        <v>10.2</v>
      </c>
      <c r="W65" s="37">
        <f t="shared" si="32"/>
        <v>11</v>
      </c>
      <c r="X65" s="37">
        <f t="shared" si="33"/>
        <v>20.034</v>
      </c>
      <c r="Y65" s="37">
        <f t="shared" si="34"/>
        <v>16</v>
      </c>
    </row>
    <row r="66" spans="1:25" ht="17.25">
      <c r="A66" s="40">
        <v>205</v>
      </c>
      <c r="B66" s="81" t="s">
        <v>31</v>
      </c>
      <c r="C66" s="82" t="s">
        <v>12</v>
      </c>
      <c r="D66" s="135">
        <v>1</v>
      </c>
      <c r="E66" s="113">
        <v>1.4</v>
      </c>
      <c r="F66" s="114">
        <v>0</v>
      </c>
      <c r="G66" s="64">
        <f t="shared" si="35"/>
        <v>8.6</v>
      </c>
      <c r="H66" s="17">
        <f t="shared" si="36"/>
        <v>9.6</v>
      </c>
      <c r="I66" s="18">
        <f t="shared" si="26"/>
        <v>15</v>
      </c>
      <c r="J66" s="135">
        <v>2.6</v>
      </c>
      <c r="K66" s="113">
        <v>2.733</v>
      </c>
      <c r="L66" s="114">
        <v>0</v>
      </c>
      <c r="M66" s="64">
        <f t="shared" si="37"/>
        <v>7.2669999999999995</v>
      </c>
      <c r="N66" s="17">
        <f t="shared" si="38"/>
        <v>9.866999999999999</v>
      </c>
      <c r="O66" s="18">
        <f t="shared" si="27"/>
        <v>14</v>
      </c>
      <c r="P66" s="19">
        <f t="shared" si="39"/>
        <v>19.467</v>
      </c>
      <c r="Q66" s="18">
        <f t="shared" si="28"/>
        <v>20</v>
      </c>
      <c r="S66" s="37">
        <v>19</v>
      </c>
      <c r="T66" s="37">
        <f t="shared" si="29"/>
        <v>9.6</v>
      </c>
      <c r="U66" s="37">
        <f t="shared" si="30"/>
        <v>15</v>
      </c>
      <c r="V66" s="37">
        <f t="shared" si="31"/>
        <v>10.1</v>
      </c>
      <c r="W66" s="37">
        <f t="shared" si="32"/>
        <v>12</v>
      </c>
      <c r="X66" s="37">
        <f t="shared" si="33"/>
        <v>19.799999999999997</v>
      </c>
      <c r="Y66" s="37">
        <f t="shared" si="34"/>
        <v>17</v>
      </c>
    </row>
    <row r="67" spans="1:25" ht="17.25">
      <c r="A67" s="40">
        <v>206</v>
      </c>
      <c r="B67" s="81" t="s">
        <v>128</v>
      </c>
      <c r="C67" s="82" t="s">
        <v>12</v>
      </c>
      <c r="D67" s="135">
        <v>2</v>
      </c>
      <c r="E67" s="113">
        <v>1.133</v>
      </c>
      <c r="F67" s="114">
        <v>0</v>
      </c>
      <c r="G67" s="64">
        <f t="shared" si="35"/>
        <v>8.867</v>
      </c>
      <c r="H67" s="17">
        <f t="shared" si="36"/>
        <v>10.867</v>
      </c>
      <c r="I67" s="18">
        <f t="shared" si="26"/>
        <v>3</v>
      </c>
      <c r="J67" s="135">
        <v>2.6</v>
      </c>
      <c r="K67" s="113">
        <v>2.133</v>
      </c>
      <c r="L67" s="114">
        <v>0</v>
      </c>
      <c r="M67" s="64">
        <f t="shared" si="37"/>
        <v>7.867</v>
      </c>
      <c r="N67" s="17">
        <f t="shared" si="38"/>
        <v>10.467</v>
      </c>
      <c r="O67" s="18">
        <f t="shared" si="27"/>
        <v>7</v>
      </c>
      <c r="P67" s="19">
        <f t="shared" si="39"/>
        <v>21.334000000000003</v>
      </c>
      <c r="Q67" s="18">
        <f t="shared" si="28"/>
        <v>3</v>
      </c>
      <c r="S67" s="37">
        <v>20</v>
      </c>
      <c r="T67" s="37">
        <f t="shared" si="29"/>
        <v>9.6</v>
      </c>
      <c r="U67" s="37">
        <f t="shared" si="30"/>
        <v>15</v>
      </c>
      <c r="V67" s="37">
        <f t="shared" si="31"/>
        <v>9.934000000000001</v>
      </c>
      <c r="W67" s="37">
        <f t="shared" si="32"/>
        <v>13</v>
      </c>
      <c r="X67" s="37">
        <f t="shared" si="33"/>
        <v>19.734</v>
      </c>
      <c r="Y67" s="37">
        <f t="shared" si="34"/>
        <v>18</v>
      </c>
    </row>
    <row r="68" spans="1:25" ht="17.25">
      <c r="A68" s="40">
        <v>207</v>
      </c>
      <c r="B68" s="81" t="s">
        <v>241</v>
      </c>
      <c r="C68" s="82" t="s">
        <v>12</v>
      </c>
      <c r="D68" s="135">
        <v>1</v>
      </c>
      <c r="E68" s="113">
        <v>1.433</v>
      </c>
      <c r="F68" s="114">
        <v>0</v>
      </c>
      <c r="G68" s="64">
        <f t="shared" si="35"/>
        <v>8.567</v>
      </c>
      <c r="H68" s="17">
        <f t="shared" si="36"/>
        <v>9.567</v>
      </c>
      <c r="I68" s="18">
        <f t="shared" si="26"/>
        <v>16</v>
      </c>
      <c r="J68" s="135">
        <v>2.6</v>
      </c>
      <c r="K68" s="113">
        <v>2.133</v>
      </c>
      <c r="L68" s="114">
        <v>0</v>
      </c>
      <c r="M68" s="64">
        <f t="shared" si="37"/>
        <v>7.867</v>
      </c>
      <c r="N68" s="17">
        <f t="shared" si="38"/>
        <v>10.467</v>
      </c>
      <c r="O68" s="18">
        <f t="shared" si="27"/>
        <v>7</v>
      </c>
      <c r="P68" s="19">
        <f t="shared" si="39"/>
        <v>20.034</v>
      </c>
      <c r="Q68" s="18">
        <f t="shared" si="28"/>
        <v>16</v>
      </c>
      <c r="S68" s="37">
        <v>21</v>
      </c>
      <c r="T68" s="37">
        <f t="shared" si="29"/>
        <v>9.567</v>
      </c>
      <c r="U68" s="37">
        <f t="shared" si="30"/>
        <v>16</v>
      </c>
      <c r="V68" s="37">
        <f t="shared" si="31"/>
        <v>9.866999999999999</v>
      </c>
      <c r="W68" s="37">
        <f t="shared" si="32"/>
        <v>14</v>
      </c>
      <c r="X68" s="37">
        <f t="shared" si="33"/>
        <v>19.500999999999998</v>
      </c>
      <c r="Y68" s="37">
        <f t="shared" si="34"/>
        <v>19</v>
      </c>
    </row>
    <row r="69" spans="1:25" ht="17.25">
      <c r="A69" s="40">
        <v>208</v>
      </c>
      <c r="B69" s="81" t="s">
        <v>242</v>
      </c>
      <c r="C69" s="82" t="s">
        <v>12</v>
      </c>
      <c r="D69" s="135">
        <v>1</v>
      </c>
      <c r="E69" s="113">
        <v>1.333</v>
      </c>
      <c r="F69" s="114">
        <v>0</v>
      </c>
      <c r="G69" s="64">
        <f t="shared" si="35"/>
        <v>8.667</v>
      </c>
      <c r="H69" s="17">
        <f t="shared" si="36"/>
        <v>9.667</v>
      </c>
      <c r="I69" s="18">
        <f t="shared" si="26"/>
        <v>14</v>
      </c>
      <c r="J69" s="135">
        <v>2.6</v>
      </c>
      <c r="K69" s="113">
        <v>2.766</v>
      </c>
      <c r="L69" s="114">
        <v>0</v>
      </c>
      <c r="M69" s="64">
        <f t="shared" si="37"/>
        <v>7.234</v>
      </c>
      <c r="N69" s="17">
        <f t="shared" si="38"/>
        <v>9.834</v>
      </c>
      <c r="O69" s="18">
        <f t="shared" si="27"/>
        <v>15</v>
      </c>
      <c r="P69" s="19">
        <f t="shared" si="39"/>
        <v>19.500999999999998</v>
      </c>
      <c r="Q69" s="18">
        <f t="shared" si="28"/>
        <v>19</v>
      </c>
      <c r="S69" s="37">
        <v>22</v>
      </c>
      <c r="T69" s="37">
        <f t="shared" si="29"/>
        <v>9.4</v>
      </c>
      <c r="U69" s="37">
        <f t="shared" si="30"/>
        <v>17</v>
      </c>
      <c r="V69" s="37">
        <f t="shared" si="31"/>
        <v>9.834</v>
      </c>
      <c r="W69" s="37">
        <f t="shared" si="32"/>
        <v>15</v>
      </c>
      <c r="X69" s="37">
        <f t="shared" si="33"/>
        <v>19.467</v>
      </c>
      <c r="Y69" s="37">
        <f t="shared" si="34"/>
        <v>20</v>
      </c>
    </row>
    <row r="70" spans="1:25" ht="18" thickBot="1">
      <c r="A70" s="42">
        <v>209</v>
      </c>
      <c r="B70" s="99" t="s">
        <v>243</v>
      </c>
      <c r="C70" s="83" t="s">
        <v>91</v>
      </c>
      <c r="D70" s="68">
        <v>2</v>
      </c>
      <c r="E70" s="69">
        <v>1.7</v>
      </c>
      <c r="F70" s="70">
        <v>0</v>
      </c>
      <c r="G70" s="71">
        <f>10-E70</f>
        <v>8.3</v>
      </c>
      <c r="H70" s="54">
        <f>D70+G70-F70</f>
        <v>10.3</v>
      </c>
      <c r="I70" s="55">
        <f t="shared" si="26"/>
        <v>8</v>
      </c>
      <c r="J70" s="68">
        <v>2.6</v>
      </c>
      <c r="K70" s="69">
        <v>2.5</v>
      </c>
      <c r="L70" s="70">
        <v>0</v>
      </c>
      <c r="M70" s="71">
        <f>10-K70</f>
        <v>7.5</v>
      </c>
      <c r="N70" s="54">
        <f>J70+M70-L70</f>
        <v>10.1</v>
      </c>
      <c r="O70" s="55">
        <f t="shared" si="27"/>
        <v>12</v>
      </c>
      <c r="P70" s="56">
        <f>H70+N70</f>
        <v>20.4</v>
      </c>
      <c r="Q70" s="55">
        <f t="shared" si="28"/>
        <v>13</v>
      </c>
      <c r="S70" s="37">
        <v>23</v>
      </c>
      <c r="T70" s="37">
        <f t="shared" si="29"/>
        <v>9.234</v>
      </c>
      <c r="U70" s="37">
        <f t="shared" si="30"/>
        <v>18</v>
      </c>
      <c r="V70" s="37">
        <f t="shared" si="31"/>
        <v>9.8</v>
      </c>
      <c r="W70" s="37">
        <f t="shared" si="32"/>
        <v>16</v>
      </c>
      <c r="X70" s="37">
        <f t="shared" si="33"/>
        <v>19.168</v>
      </c>
      <c r="Y70" s="37">
        <f t="shared" si="34"/>
        <v>21</v>
      </c>
    </row>
    <row r="71" ht="15" thickBot="1"/>
    <row r="72" spans="1:17" ht="38.25" thickBot="1">
      <c r="A72" s="1" t="s">
        <v>20</v>
      </c>
      <c r="B72" s="2"/>
      <c r="C72" s="3"/>
      <c r="D72" s="4"/>
      <c r="E72" s="4"/>
      <c r="F72" s="4"/>
      <c r="G72" s="3"/>
      <c r="H72" s="3"/>
      <c r="I72" s="2"/>
      <c r="J72" s="5"/>
      <c r="K72" s="5"/>
      <c r="L72" s="5"/>
      <c r="M72" s="3"/>
      <c r="N72" s="3"/>
      <c r="O72" s="3"/>
      <c r="P72" s="3"/>
      <c r="Q72" s="6"/>
    </row>
    <row r="73" spans="1:25" ht="18" thickBot="1">
      <c r="A73" s="7" t="s">
        <v>1</v>
      </c>
      <c r="B73" s="8" t="s">
        <v>2</v>
      </c>
      <c r="C73" s="9" t="s">
        <v>3</v>
      </c>
      <c r="D73" s="10" t="s">
        <v>4</v>
      </c>
      <c r="E73" s="11"/>
      <c r="F73" s="11"/>
      <c r="G73" s="11"/>
      <c r="H73" s="126"/>
      <c r="I73" s="127"/>
      <c r="J73" s="10" t="s">
        <v>5</v>
      </c>
      <c r="K73" s="11"/>
      <c r="L73" s="11"/>
      <c r="M73" s="11"/>
      <c r="N73" s="126"/>
      <c r="O73" s="127"/>
      <c r="P73" s="128" t="s">
        <v>6</v>
      </c>
      <c r="Q73" s="129"/>
      <c r="S73" s="43"/>
      <c r="T73" s="43" t="s">
        <v>4</v>
      </c>
      <c r="U73" s="43"/>
      <c r="V73" s="44" t="s">
        <v>5</v>
      </c>
      <c r="W73" s="44"/>
      <c r="X73" s="44" t="s">
        <v>6</v>
      </c>
      <c r="Y73" s="44"/>
    </row>
    <row r="74" spans="1:25" ht="17.25">
      <c r="A74" s="39"/>
      <c r="B74" s="75"/>
      <c r="C74" s="125"/>
      <c r="D74" s="65" t="s">
        <v>7</v>
      </c>
      <c r="E74" s="66" t="s">
        <v>13</v>
      </c>
      <c r="F74" s="66" t="s">
        <v>14</v>
      </c>
      <c r="G74" s="14" t="s">
        <v>8</v>
      </c>
      <c r="H74" s="15" t="s">
        <v>9</v>
      </c>
      <c r="I74" s="72" t="s">
        <v>10</v>
      </c>
      <c r="J74" s="65" t="s">
        <v>7</v>
      </c>
      <c r="K74" s="66" t="s">
        <v>13</v>
      </c>
      <c r="L74" s="66" t="s">
        <v>14</v>
      </c>
      <c r="M74" s="14" t="s">
        <v>8</v>
      </c>
      <c r="N74" s="15" t="s">
        <v>9</v>
      </c>
      <c r="O74" s="12" t="s">
        <v>10</v>
      </c>
      <c r="P74" s="132" t="s">
        <v>9</v>
      </c>
      <c r="Q74" s="12" t="s">
        <v>10</v>
      </c>
      <c r="S74" s="45"/>
      <c r="T74" s="45"/>
      <c r="U74" s="45"/>
      <c r="V74" s="45"/>
      <c r="W74" s="45"/>
      <c r="X74" s="45"/>
      <c r="Y74" s="45"/>
    </row>
    <row r="75" spans="1:25" ht="17.25">
      <c r="A75" s="100">
        <v>210</v>
      </c>
      <c r="B75" s="81" t="s">
        <v>149</v>
      </c>
      <c r="C75" s="121" t="s">
        <v>18</v>
      </c>
      <c r="D75" s="67">
        <v>2</v>
      </c>
      <c r="E75" s="62">
        <v>1.5</v>
      </c>
      <c r="F75" s="63">
        <v>0</v>
      </c>
      <c r="G75" s="64">
        <f>10-E75</f>
        <v>8.5</v>
      </c>
      <c r="H75" s="17">
        <f>D75+G75-F75</f>
        <v>10.5</v>
      </c>
      <c r="I75" s="73">
        <f>VLOOKUP(H75,T$75:U$87,2,FALSE)</f>
        <v>5</v>
      </c>
      <c r="J75" s="67">
        <v>2.6</v>
      </c>
      <c r="K75" s="62">
        <v>2.55</v>
      </c>
      <c r="L75" s="63">
        <v>0</v>
      </c>
      <c r="M75" s="64">
        <f>10-K75</f>
        <v>7.45</v>
      </c>
      <c r="N75" s="17">
        <f>J75+M75-L75</f>
        <v>10.05</v>
      </c>
      <c r="O75" s="18">
        <f>VLOOKUP(N75,V$75:W$87,2,FALSE)</f>
        <v>8</v>
      </c>
      <c r="P75" s="123">
        <f>H75+N75</f>
        <v>20.55</v>
      </c>
      <c r="Q75" s="18">
        <f>VLOOKUP(P75,X$75:Y$87,2,FALSE)</f>
        <v>6</v>
      </c>
      <c r="S75" s="37">
        <v>1</v>
      </c>
      <c r="T75" s="37">
        <f>LARGE(H$75:H$87,$S75)</f>
        <v>11.15</v>
      </c>
      <c r="U75" s="37">
        <f>IF(T75=T74,U74,U74+1)</f>
        <v>1</v>
      </c>
      <c r="V75" s="37">
        <f>LARGE(N$75:N$87,$S75)</f>
        <v>10.850000000000001</v>
      </c>
      <c r="W75" s="37">
        <f>IF(V75=V74,W74,W74+1)</f>
        <v>1</v>
      </c>
      <c r="X75" s="37">
        <f>LARGE(P$75:P$87,$S75)</f>
        <v>22</v>
      </c>
      <c r="Y75" s="37">
        <f>IF(X75=X74,Y74,Y74+1)</f>
        <v>1</v>
      </c>
    </row>
    <row r="76" spans="1:25" ht="17.25">
      <c r="A76" s="40">
        <v>211</v>
      </c>
      <c r="B76" s="81" t="s">
        <v>72</v>
      </c>
      <c r="C76" s="121" t="s">
        <v>18</v>
      </c>
      <c r="D76" s="67">
        <v>2</v>
      </c>
      <c r="E76" s="62">
        <v>1.2</v>
      </c>
      <c r="F76" s="63">
        <v>0</v>
      </c>
      <c r="G76" s="64">
        <f aca="true" t="shared" si="40" ref="G76:G82">10-E76</f>
        <v>8.8</v>
      </c>
      <c r="H76" s="17">
        <f aca="true" t="shared" si="41" ref="H76:H82">D76+G76-F76</f>
        <v>10.8</v>
      </c>
      <c r="I76" s="73">
        <f>VLOOKUP(H76,T$75:U$87,2,FALSE)</f>
        <v>2</v>
      </c>
      <c r="J76" s="67">
        <v>2.7</v>
      </c>
      <c r="K76" s="62">
        <v>2.85</v>
      </c>
      <c r="L76" s="63">
        <v>0</v>
      </c>
      <c r="M76" s="64">
        <f aca="true" t="shared" si="42" ref="M76:M82">10-K76</f>
        <v>7.15</v>
      </c>
      <c r="N76" s="17">
        <f aca="true" t="shared" si="43" ref="N76:N82">J76+M76-L76</f>
        <v>9.850000000000001</v>
      </c>
      <c r="O76" s="18">
        <f>VLOOKUP(N76,V$75:W$87,2,FALSE)</f>
        <v>9</v>
      </c>
      <c r="P76" s="123">
        <f aca="true" t="shared" si="44" ref="P76:P82">H76+N76</f>
        <v>20.650000000000002</v>
      </c>
      <c r="Q76" s="18">
        <f>VLOOKUP(P76,X$75:Y$87,2,FALSE)</f>
        <v>5</v>
      </c>
      <c r="S76" s="37">
        <v>2</v>
      </c>
      <c r="T76" s="37">
        <f aca="true" t="shared" si="45" ref="T76:T87">LARGE(H$75:H$87,$S76)</f>
        <v>10.8</v>
      </c>
      <c r="U76" s="37">
        <f aca="true" t="shared" si="46" ref="U76:U87">IF(T76=T75,U75,U75+1)</f>
        <v>2</v>
      </c>
      <c r="V76" s="37">
        <f aca="true" t="shared" si="47" ref="V76:V87">LARGE(N$75:N$87,$S76)</f>
        <v>10.8</v>
      </c>
      <c r="W76" s="37">
        <f aca="true" t="shared" si="48" ref="W76:W87">IF(V76=V75,W75,W75+1)</f>
        <v>2</v>
      </c>
      <c r="X76" s="37">
        <f aca="true" t="shared" si="49" ref="X76:X87">LARGE(P$75:P$87,$S76)</f>
        <v>21.3</v>
      </c>
      <c r="Y76" s="37">
        <f aca="true" t="shared" si="50" ref="Y76:Y87">IF(X76=X75,Y75,Y75+1)</f>
        <v>2</v>
      </c>
    </row>
    <row r="77" spans="1:25" ht="17.25">
      <c r="A77" s="40">
        <v>212</v>
      </c>
      <c r="B77" s="81" t="s">
        <v>244</v>
      </c>
      <c r="C77" s="121" t="s">
        <v>11</v>
      </c>
      <c r="D77" s="67">
        <v>2</v>
      </c>
      <c r="E77" s="62">
        <v>1.7</v>
      </c>
      <c r="F77" s="63">
        <v>0</v>
      </c>
      <c r="G77" s="64">
        <f t="shared" si="40"/>
        <v>8.3</v>
      </c>
      <c r="H77" s="17">
        <f t="shared" si="41"/>
        <v>10.3</v>
      </c>
      <c r="I77" s="73">
        <f>VLOOKUP(H77,T$75:U$87,2,FALSE)</f>
        <v>7</v>
      </c>
      <c r="J77" s="67">
        <v>2.7</v>
      </c>
      <c r="K77" s="62">
        <v>2.55</v>
      </c>
      <c r="L77" s="63">
        <v>0</v>
      </c>
      <c r="M77" s="64">
        <f t="shared" si="42"/>
        <v>7.45</v>
      </c>
      <c r="N77" s="17">
        <f t="shared" si="43"/>
        <v>10.15</v>
      </c>
      <c r="O77" s="18">
        <f>VLOOKUP(N77,V$75:W$87,2,FALSE)</f>
        <v>6</v>
      </c>
      <c r="P77" s="123">
        <f t="shared" si="44"/>
        <v>20.450000000000003</v>
      </c>
      <c r="Q77" s="18">
        <f>VLOOKUP(P77,X$75:Y$87,2,FALSE)</f>
        <v>8</v>
      </c>
      <c r="S77" s="37">
        <v>3</v>
      </c>
      <c r="T77" s="37">
        <f t="shared" si="45"/>
        <v>10.65</v>
      </c>
      <c r="U77" s="37">
        <f t="shared" si="46"/>
        <v>3</v>
      </c>
      <c r="V77" s="37">
        <f t="shared" si="47"/>
        <v>10.4</v>
      </c>
      <c r="W77" s="37">
        <f t="shared" si="48"/>
        <v>3</v>
      </c>
      <c r="X77" s="37">
        <f t="shared" si="49"/>
        <v>21</v>
      </c>
      <c r="Y77" s="37">
        <f t="shared" si="50"/>
        <v>3</v>
      </c>
    </row>
    <row r="78" spans="1:25" ht="17.25">
      <c r="A78" s="40">
        <v>213</v>
      </c>
      <c r="B78" s="81" t="s">
        <v>73</v>
      </c>
      <c r="C78" s="121" t="s">
        <v>11</v>
      </c>
      <c r="D78" s="67">
        <v>2</v>
      </c>
      <c r="E78" s="62">
        <v>1.85</v>
      </c>
      <c r="F78" s="63">
        <v>0</v>
      </c>
      <c r="G78" s="64">
        <f t="shared" si="40"/>
        <v>8.15</v>
      </c>
      <c r="H78" s="17">
        <f t="shared" si="41"/>
        <v>10.15</v>
      </c>
      <c r="I78" s="73">
        <f>VLOOKUP(H78,T$75:U$87,2,FALSE)</f>
        <v>9</v>
      </c>
      <c r="J78" s="67">
        <v>2.5</v>
      </c>
      <c r="K78" s="62">
        <v>2.25</v>
      </c>
      <c r="L78" s="63">
        <v>0</v>
      </c>
      <c r="M78" s="64">
        <f t="shared" si="42"/>
        <v>7.75</v>
      </c>
      <c r="N78" s="17">
        <f t="shared" si="43"/>
        <v>10.25</v>
      </c>
      <c r="O78" s="18">
        <f>VLOOKUP(N78,V$75:W$87,2,FALSE)</f>
        <v>5</v>
      </c>
      <c r="P78" s="123">
        <f t="shared" si="44"/>
        <v>20.4</v>
      </c>
      <c r="Q78" s="18">
        <f>VLOOKUP(P78,X$75:Y$87,2,FALSE)</f>
        <v>9</v>
      </c>
      <c r="S78" s="37">
        <v>4</v>
      </c>
      <c r="T78" s="37">
        <f t="shared" si="45"/>
        <v>10.6</v>
      </c>
      <c r="U78" s="37">
        <f t="shared" si="46"/>
        <v>4</v>
      </c>
      <c r="V78" s="37">
        <f t="shared" si="47"/>
        <v>10.350000000000001</v>
      </c>
      <c r="W78" s="37">
        <f t="shared" si="48"/>
        <v>4</v>
      </c>
      <c r="X78" s="37">
        <f t="shared" si="49"/>
        <v>21</v>
      </c>
      <c r="Y78" s="37">
        <f t="shared" si="50"/>
        <v>3</v>
      </c>
    </row>
    <row r="79" spans="1:25" ht="17.25">
      <c r="A79" s="40">
        <v>214</v>
      </c>
      <c r="B79" s="81" t="s">
        <v>245</v>
      </c>
      <c r="C79" s="121" t="s">
        <v>11</v>
      </c>
      <c r="D79" s="67">
        <v>2</v>
      </c>
      <c r="E79" s="62">
        <v>1.55</v>
      </c>
      <c r="F79" s="63">
        <v>0</v>
      </c>
      <c r="G79" s="64">
        <f t="shared" si="40"/>
        <v>8.45</v>
      </c>
      <c r="H79" s="17">
        <f t="shared" si="41"/>
        <v>10.45</v>
      </c>
      <c r="I79" s="73">
        <f>VLOOKUP(H79,T$75:U$87,2,FALSE)</f>
        <v>6</v>
      </c>
      <c r="J79" s="67">
        <v>2.6</v>
      </c>
      <c r="K79" s="62">
        <v>2.8</v>
      </c>
      <c r="L79" s="63">
        <v>0</v>
      </c>
      <c r="M79" s="64">
        <f t="shared" si="42"/>
        <v>7.2</v>
      </c>
      <c r="N79" s="17">
        <f t="shared" si="43"/>
        <v>9.8</v>
      </c>
      <c r="O79" s="18">
        <f>VLOOKUP(N79,V$75:W$87,2,FALSE)</f>
        <v>10</v>
      </c>
      <c r="P79" s="123">
        <f t="shared" si="44"/>
        <v>20.25</v>
      </c>
      <c r="Q79" s="18">
        <f>VLOOKUP(P79,X$75:Y$87,2,FALSE)</f>
        <v>10</v>
      </c>
      <c r="S79" s="37">
        <v>5</v>
      </c>
      <c r="T79" s="37">
        <f t="shared" si="45"/>
        <v>10.6</v>
      </c>
      <c r="U79" s="37">
        <f t="shared" si="46"/>
        <v>4</v>
      </c>
      <c r="V79" s="37">
        <f t="shared" si="47"/>
        <v>10.25</v>
      </c>
      <c r="W79" s="37">
        <f t="shared" si="48"/>
        <v>5</v>
      </c>
      <c r="X79" s="37">
        <f t="shared" si="49"/>
        <v>20.700000000000003</v>
      </c>
      <c r="Y79" s="37">
        <f t="shared" si="50"/>
        <v>4</v>
      </c>
    </row>
    <row r="80" spans="1:25" ht="17.25">
      <c r="A80" s="40">
        <v>215</v>
      </c>
      <c r="B80" s="81" t="s">
        <v>246</v>
      </c>
      <c r="C80" s="121" t="s">
        <v>104</v>
      </c>
      <c r="D80" s="67">
        <v>2</v>
      </c>
      <c r="E80" s="62">
        <v>1.5</v>
      </c>
      <c r="F80" s="63">
        <v>0</v>
      </c>
      <c r="G80" s="64">
        <f t="shared" si="40"/>
        <v>8.5</v>
      </c>
      <c r="H80" s="17">
        <f t="shared" si="41"/>
        <v>10.5</v>
      </c>
      <c r="I80" s="73">
        <f>VLOOKUP(H80,T$75:U$87,2,FALSE)</f>
        <v>5</v>
      </c>
      <c r="J80" s="67">
        <v>2.4</v>
      </c>
      <c r="K80" s="62">
        <v>1.6</v>
      </c>
      <c r="L80" s="63">
        <v>0</v>
      </c>
      <c r="M80" s="64">
        <f t="shared" si="42"/>
        <v>8.4</v>
      </c>
      <c r="N80" s="17">
        <f t="shared" si="43"/>
        <v>10.8</v>
      </c>
      <c r="O80" s="18">
        <f>VLOOKUP(N80,V$75:W$87,2,FALSE)</f>
        <v>2</v>
      </c>
      <c r="P80" s="123">
        <f t="shared" si="44"/>
        <v>21.3</v>
      </c>
      <c r="Q80" s="18">
        <f>VLOOKUP(P80,X$75:Y$87,2,FALSE)</f>
        <v>2</v>
      </c>
      <c r="S80" s="37">
        <v>6</v>
      </c>
      <c r="T80" s="37">
        <f t="shared" si="45"/>
        <v>10.5</v>
      </c>
      <c r="U80" s="37">
        <f t="shared" si="46"/>
        <v>5</v>
      </c>
      <c r="V80" s="37">
        <f t="shared" si="47"/>
        <v>10.15</v>
      </c>
      <c r="W80" s="37">
        <f t="shared" si="48"/>
        <v>6</v>
      </c>
      <c r="X80" s="37">
        <f t="shared" si="49"/>
        <v>20.650000000000002</v>
      </c>
      <c r="Y80" s="37">
        <f t="shared" si="50"/>
        <v>5</v>
      </c>
    </row>
    <row r="81" spans="1:25" ht="17.25">
      <c r="A81" s="40">
        <v>216</v>
      </c>
      <c r="B81" s="81" t="s">
        <v>142</v>
      </c>
      <c r="C81" s="121" t="s">
        <v>17</v>
      </c>
      <c r="D81" s="67">
        <v>2</v>
      </c>
      <c r="E81" s="62">
        <v>1.55</v>
      </c>
      <c r="F81" s="63">
        <v>0</v>
      </c>
      <c r="G81" s="64">
        <f t="shared" si="40"/>
        <v>8.45</v>
      </c>
      <c r="H81" s="17">
        <f t="shared" si="41"/>
        <v>10.45</v>
      </c>
      <c r="I81" s="73">
        <f>VLOOKUP(H81,T$75:U$87,2,FALSE)</f>
        <v>6</v>
      </c>
      <c r="J81" s="67">
        <v>2.6</v>
      </c>
      <c r="K81" s="62">
        <v>2.55</v>
      </c>
      <c r="L81" s="63">
        <v>0</v>
      </c>
      <c r="M81" s="64">
        <f t="shared" si="42"/>
        <v>7.45</v>
      </c>
      <c r="N81" s="17">
        <f t="shared" si="43"/>
        <v>10.05</v>
      </c>
      <c r="O81" s="18">
        <f>VLOOKUP(N81,V$75:W$87,2,FALSE)</f>
        <v>8</v>
      </c>
      <c r="P81" s="123">
        <f t="shared" si="44"/>
        <v>20.5</v>
      </c>
      <c r="Q81" s="18">
        <f>VLOOKUP(P81,X$75:Y$87,2,FALSE)</f>
        <v>7</v>
      </c>
      <c r="S81" s="37">
        <v>7</v>
      </c>
      <c r="T81" s="37">
        <f t="shared" si="45"/>
        <v>10.5</v>
      </c>
      <c r="U81" s="37">
        <f t="shared" si="46"/>
        <v>5</v>
      </c>
      <c r="V81" s="37">
        <f t="shared" si="47"/>
        <v>10.100000000000001</v>
      </c>
      <c r="W81" s="37">
        <f t="shared" si="48"/>
        <v>7</v>
      </c>
      <c r="X81" s="37">
        <f t="shared" si="49"/>
        <v>20.55</v>
      </c>
      <c r="Y81" s="37">
        <f t="shared" si="50"/>
        <v>6</v>
      </c>
    </row>
    <row r="82" spans="1:25" ht="17.25">
      <c r="A82" s="40">
        <v>217</v>
      </c>
      <c r="B82" s="81" t="s">
        <v>143</v>
      </c>
      <c r="C82" s="121" t="s">
        <v>55</v>
      </c>
      <c r="D82" s="67">
        <v>2</v>
      </c>
      <c r="E82" s="62">
        <v>0.85</v>
      </c>
      <c r="F82" s="63">
        <v>0</v>
      </c>
      <c r="G82" s="64">
        <f t="shared" si="40"/>
        <v>9.15</v>
      </c>
      <c r="H82" s="17">
        <f t="shared" si="41"/>
        <v>11.15</v>
      </c>
      <c r="I82" s="73">
        <f>VLOOKUP(H82,T$75:U$87,2,FALSE)</f>
        <v>1</v>
      </c>
      <c r="J82" s="67">
        <v>2.7</v>
      </c>
      <c r="K82" s="62">
        <v>1.85</v>
      </c>
      <c r="L82" s="63">
        <v>0</v>
      </c>
      <c r="M82" s="64">
        <f t="shared" si="42"/>
        <v>8.15</v>
      </c>
      <c r="N82" s="17">
        <f t="shared" si="43"/>
        <v>10.850000000000001</v>
      </c>
      <c r="O82" s="18">
        <f>VLOOKUP(N82,V$75:W$87,2,FALSE)</f>
        <v>1</v>
      </c>
      <c r="P82" s="123">
        <f t="shared" si="44"/>
        <v>22</v>
      </c>
      <c r="Q82" s="18">
        <f>VLOOKUP(P82,X$75:Y$87,2,FALSE)</f>
        <v>1</v>
      </c>
      <c r="S82" s="37">
        <v>8</v>
      </c>
      <c r="T82" s="37">
        <f t="shared" si="45"/>
        <v>10.45</v>
      </c>
      <c r="U82" s="37">
        <f t="shared" si="46"/>
        <v>6</v>
      </c>
      <c r="V82" s="37">
        <f t="shared" si="47"/>
        <v>10.05</v>
      </c>
      <c r="W82" s="37">
        <f t="shared" si="48"/>
        <v>8</v>
      </c>
      <c r="X82" s="37">
        <f t="shared" si="49"/>
        <v>20.5</v>
      </c>
      <c r="Y82" s="37">
        <f t="shared" si="50"/>
        <v>7</v>
      </c>
    </row>
    <row r="83" spans="1:25" ht="17.25">
      <c r="A83" s="40">
        <v>218</v>
      </c>
      <c r="B83" s="81" t="s">
        <v>247</v>
      </c>
      <c r="C83" s="121" t="s">
        <v>55</v>
      </c>
      <c r="D83" s="67">
        <v>2</v>
      </c>
      <c r="E83" s="62">
        <v>1.8</v>
      </c>
      <c r="F83" s="63">
        <v>0</v>
      </c>
      <c r="G83" s="64">
        <f>10-E83</f>
        <v>8.2</v>
      </c>
      <c r="H83" s="17">
        <f>D83+G83-F83</f>
        <v>10.2</v>
      </c>
      <c r="I83" s="73">
        <f>VLOOKUP(H83,T$75:U$87,2,FALSE)</f>
        <v>8</v>
      </c>
      <c r="J83" s="67">
        <v>2.5</v>
      </c>
      <c r="K83" s="62">
        <v>2.95</v>
      </c>
      <c r="L83" s="63">
        <v>0</v>
      </c>
      <c r="M83" s="64">
        <f>10-K83</f>
        <v>7.05</v>
      </c>
      <c r="N83" s="17">
        <f>J83+M83-L83</f>
        <v>9.55</v>
      </c>
      <c r="O83" s="18">
        <f>VLOOKUP(N83,V$75:W$87,2,FALSE)</f>
        <v>11</v>
      </c>
      <c r="P83" s="123">
        <f>H83+N83</f>
        <v>19.75</v>
      </c>
      <c r="Q83" s="18">
        <f>VLOOKUP(P83,X$75:Y$87,2,FALSE)</f>
        <v>12</v>
      </c>
      <c r="S83" s="37">
        <v>9</v>
      </c>
      <c r="T83" s="37">
        <f t="shared" si="45"/>
        <v>10.45</v>
      </c>
      <c r="U83" s="37">
        <f t="shared" si="46"/>
        <v>6</v>
      </c>
      <c r="V83" s="37">
        <f t="shared" si="47"/>
        <v>10.05</v>
      </c>
      <c r="W83" s="37">
        <f t="shared" si="48"/>
        <v>8</v>
      </c>
      <c r="X83" s="37">
        <f t="shared" si="49"/>
        <v>20.450000000000003</v>
      </c>
      <c r="Y83" s="37">
        <f t="shared" si="50"/>
        <v>8</v>
      </c>
    </row>
    <row r="84" spans="1:25" ht="17.25">
      <c r="A84" s="40">
        <v>219</v>
      </c>
      <c r="B84" s="81" t="s">
        <v>248</v>
      </c>
      <c r="C84" s="121" t="s">
        <v>55</v>
      </c>
      <c r="D84" s="67">
        <v>2</v>
      </c>
      <c r="E84" s="62">
        <v>1.35</v>
      </c>
      <c r="F84" s="63">
        <v>0</v>
      </c>
      <c r="G84" s="64">
        <f>10-E84</f>
        <v>8.65</v>
      </c>
      <c r="H84" s="17">
        <f>D84+G84-F84</f>
        <v>10.65</v>
      </c>
      <c r="I84" s="73">
        <f>VLOOKUP(H84,T$75:U$87,2,FALSE)</f>
        <v>3</v>
      </c>
      <c r="J84" s="67">
        <v>2.7</v>
      </c>
      <c r="K84" s="62">
        <v>2.35</v>
      </c>
      <c r="L84" s="63">
        <v>0</v>
      </c>
      <c r="M84" s="64">
        <f>10-K84</f>
        <v>7.65</v>
      </c>
      <c r="N84" s="17">
        <f>J84+M84-L84</f>
        <v>10.350000000000001</v>
      </c>
      <c r="O84" s="18">
        <f>VLOOKUP(N84,V$75:W$87,2,FALSE)</f>
        <v>4</v>
      </c>
      <c r="P84" s="133">
        <f>H84+N84</f>
        <v>21</v>
      </c>
      <c r="Q84" s="80">
        <f>VLOOKUP(P84,X$75:Y$87,2,FALSE)</f>
        <v>3</v>
      </c>
      <c r="S84" s="37">
        <v>10</v>
      </c>
      <c r="T84" s="37">
        <f t="shared" si="45"/>
        <v>10.45</v>
      </c>
      <c r="U84" s="37">
        <f t="shared" si="46"/>
        <v>6</v>
      </c>
      <c r="V84" s="37">
        <f t="shared" si="47"/>
        <v>9.850000000000001</v>
      </c>
      <c r="W84" s="37">
        <f t="shared" si="48"/>
        <v>9</v>
      </c>
      <c r="X84" s="37">
        <f t="shared" si="49"/>
        <v>20.4</v>
      </c>
      <c r="Y84" s="37">
        <f t="shared" si="50"/>
        <v>9</v>
      </c>
    </row>
    <row r="85" spans="1:25" ht="17.25">
      <c r="A85" s="40">
        <v>220</v>
      </c>
      <c r="B85" s="81" t="s">
        <v>148</v>
      </c>
      <c r="C85" s="121" t="s">
        <v>12</v>
      </c>
      <c r="D85" s="67">
        <v>2</v>
      </c>
      <c r="E85" s="62">
        <v>1.4</v>
      </c>
      <c r="F85" s="63">
        <v>0</v>
      </c>
      <c r="G85" s="64">
        <f>10-E85</f>
        <v>8.6</v>
      </c>
      <c r="H85" s="17">
        <f>D85+G85-F85</f>
        <v>10.6</v>
      </c>
      <c r="I85" s="73">
        <f>VLOOKUP(H85,T$75:U$87,2,FALSE)</f>
        <v>4</v>
      </c>
      <c r="J85" s="67">
        <v>2.6</v>
      </c>
      <c r="K85" s="62">
        <v>2.2</v>
      </c>
      <c r="L85" s="63">
        <v>0</v>
      </c>
      <c r="M85" s="64">
        <f>10-K85</f>
        <v>7.8</v>
      </c>
      <c r="N85" s="17">
        <f>J85+M85-L85</f>
        <v>10.4</v>
      </c>
      <c r="O85" s="18">
        <f>VLOOKUP(N85,V$75:W$87,2,FALSE)</f>
        <v>3</v>
      </c>
      <c r="P85" s="133">
        <f>H85+N85</f>
        <v>21</v>
      </c>
      <c r="Q85" s="80">
        <f>VLOOKUP(P85,X$75:Y$87,2,FALSE)</f>
        <v>3</v>
      </c>
      <c r="S85" s="37">
        <v>11</v>
      </c>
      <c r="T85" s="37">
        <f t="shared" si="45"/>
        <v>10.3</v>
      </c>
      <c r="U85" s="37">
        <f t="shared" si="46"/>
        <v>7</v>
      </c>
      <c r="V85" s="37">
        <f t="shared" si="47"/>
        <v>9.8</v>
      </c>
      <c r="W85" s="37">
        <f t="shared" si="48"/>
        <v>10</v>
      </c>
      <c r="X85" s="37">
        <f t="shared" si="49"/>
        <v>20.25</v>
      </c>
      <c r="Y85" s="37">
        <f t="shared" si="50"/>
        <v>10</v>
      </c>
    </row>
    <row r="86" spans="1:25" ht="17.25">
      <c r="A86" s="40">
        <v>221</v>
      </c>
      <c r="B86" s="81" t="s">
        <v>249</v>
      </c>
      <c r="C86" s="121" t="s">
        <v>12</v>
      </c>
      <c r="D86" s="67">
        <v>2</v>
      </c>
      <c r="E86" s="62">
        <v>1.55</v>
      </c>
      <c r="F86" s="63">
        <v>0</v>
      </c>
      <c r="G86" s="64">
        <f>10-E86</f>
        <v>8.45</v>
      </c>
      <c r="H86" s="17">
        <f>D86+G86-F86</f>
        <v>10.45</v>
      </c>
      <c r="I86" s="73">
        <f>VLOOKUP(H86,T$75:U$87,2,FALSE)</f>
        <v>6</v>
      </c>
      <c r="J86" s="67">
        <v>2.7</v>
      </c>
      <c r="K86" s="62">
        <v>3.2</v>
      </c>
      <c r="L86" s="63">
        <v>0</v>
      </c>
      <c r="M86" s="64">
        <f>10-K86</f>
        <v>6.8</v>
      </c>
      <c r="N86" s="17">
        <f>J86+M86-L86</f>
        <v>9.5</v>
      </c>
      <c r="O86" s="18">
        <f>VLOOKUP(N86,V$75:W$87,2,FALSE)</f>
        <v>12</v>
      </c>
      <c r="P86" s="133">
        <f>H86+N86</f>
        <v>19.95</v>
      </c>
      <c r="Q86" s="80">
        <f>VLOOKUP(P86,X$75:Y$87,2,FALSE)</f>
        <v>11</v>
      </c>
      <c r="S86" s="37">
        <v>12</v>
      </c>
      <c r="T86" s="37">
        <f t="shared" si="45"/>
        <v>10.2</v>
      </c>
      <c r="U86" s="37">
        <f t="shared" si="46"/>
        <v>8</v>
      </c>
      <c r="V86" s="37">
        <f t="shared" si="47"/>
        <v>9.55</v>
      </c>
      <c r="W86" s="37">
        <f t="shared" si="48"/>
        <v>11</v>
      </c>
      <c r="X86" s="37">
        <f t="shared" si="49"/>
        <v>19.95</v>
      </c>
      <c r="Y86" s="37">
        <f t="shared" si="50"/>
        <v>11</v>
      </c>
    </row>
    <row r="87" spans="1:25" ht="18" thickBot="1">
      <c r="A87" s="42">
        <v>126</v>
      </c>
      <c r="B87" s="99" t="s">
        <v>75</v>
      </c>
      <c r="C87" s="122" t="s">
        <v>91</v>
      </c>
      <c r="D87" s="68">
        <v>2</v>
      </c>
      <c r="E87" s="69">
        <v>1.4</v>
      </c>
      <c r="F87" s="70">
        <v>0</v>
      </c>
      <c r="G87" s="71">
        <f>10-E87</f>
        <v>8.6</v>
      </c>
      <c r="H87" s="54">
        <f>D87+G87-F87</f>
        <v>10.6</v>
      </c>
      <c r="I87" s="74">
        <f>VLOOKUP(H87,T$75:U$87,2,FALSE)</f>
        <v>4</v>
      </c>
      <c r="J87" s="68">
        <v>2.7</v>
      </c>
      <c r="K87" s="69">
        <v>2.6</v>
      </c>
      <c r="L87" s="70">
        <v>0</v>
      </c>
      <c r="M87" s="71">
        <f>10-K87</f>
        <v>7.4</v>
      </c>
      <c r="N87" s="54">
        <f>J87+M87-L87</f>
        <v>10.100000000000001</v>
      </c>
      <c r="O87" s="55">
        <f>VLOOKUP(N87,V$75:W$87,2,FALSE)</f>
        <v>7</v>
      </c>
      <c r="P87" s="124">
        <f>H87+N87</f>
        <v>20.700000000000003</v>
      </c>
      <c r="Q87" s="55">
        <f>VLOOKUP(P87,X$75:Y$87,2,FALSE)</f>
        <v>4</v>
      </c>
      <c r="S87" s="37">
        <v>13</v>
      </c>
      <c r="T87" s="37">
        <f t="shared" si="45"/>
        <v>10.15</v>
      </c>
      <c r="U87" s="37">
        <f t="shared" si="46"/>
        <v>9</v>
      </c>
      <c r="V87" s="37">
        <f t="shared" si="47"/>
        <v>9.5</v>
      </c>
      <c r="W87" s="37">
        <f t="shared" si="48"/>
        <v>12</v>
      </c>
      <c r="X87" s="37">
        <f t="shared" si="49"/>
        <v>19.75</v>
      </c>
      <c r="Y87" s="37">
        <f t="shared" si="50"/>
        <v>12</v>
      </c>
    </row>
  </sheetData>
  <sheetProtection/>
  <mergeCells count="12">
    <mergeCell ref="H73:I73"/>
    <mergeCell ref="N73:O73"/>
    <mergeCell ref="P73:Q73"/>
    <mergeCell ref="H46:I46"/>
    <mergeCell ref="N46:O46"/>
    <mergeCell ref="P46:Q46"/>
    <mergeCell ref="H3:I3"/>
    <mergeCell ref="N3:O3"/>
    <mergeCell ref="P3:Q3"/>
    <mergeCell ref="H25:I25"/>
    <mergeCell ref="N25:O25"/>
    <mergeCell ref="P25:Q25"/>
  </mergeCells>
  <conditionalFormatting sqref="I24:I43 O24:O43 Q24:Q43 I45:I70 O45:O70 Q45:Q70 I72:I87 O72:O87 Q72:Q87 I4:I22 O4:O22 Q4:Q22">
    <cfRule type="cellIs" priority="391" dxfId="27" operator="equal" stopIfTrue="1">
      <formula>1</formula>
    </cfRule>
    <cfRule type="cellIs" priority="392" dxfId="28" operator="equal" stopIfTrue="1">
      <formula>2</formula>
    </cfRule>
    <cfRule type="cellIs" priority="393" dxfId="6" operator="equal" stopIfTrue="1">
      <formula>3</formula>
    </cfRule>
  </conditionalFormatting>
  <conditionalFormatting sqref="H27:H43 H48:H70 H75:H87 H5:H22">
    <cfRule type="cellIs" priority="390" dxfId="5" operator="equal">
      <formula>0</formula>
    </cfRule>
  </conditionalFormatting>
  <conditionalFormatting sqref="D75:E87 J75:K87 D48:E70 J48:K70 D27:E43 J27:K43 G27:H43 P27:P43 M27:N43 G48:H70 P48:P70 M48:N70 G75:H87 P75:P87 M75:N87 D5:E22 J4 J5:K22 M4:M22 G5:H22 P5:P22">
    <cfRule type="cellIs" priority="389" dxfId="3" operator="equal">
      <formula>0</formula>
    </cfRule>
  </conditionalFormatting>
  <conditionalFormatting sqref="N27:N43 N48:N70 N75:N87 N5:N22">
    <cfRule type="cellIs" priority="384" dxfId="3" operator="equal">
      <formula>0</formula>
    </cfRule>
    <cfRule type="cellIs" priority="386" dxfId="2" operator="equal">
      <formula>0</formula>
    </cfRule>
  </conditionalFormatting>
  <conditionalFormatting sqref="I27:I43 O27:O43 Q27:Q43 I48:I70 O48:O70 Q48:Q70 I75:I87 O75:O87 Q75:Q87 I5:I22 O5:O22 Q5:Q22">
    <cfRule type="cellIs" priority="377" dxfId="1" operator="equal" stopIfTrue="1">
      <formula>4</formula>
    </cfRule>
  </conditionalFormatting>
  <conditionalFormatting sqref="F75:F87 L75:L87 F48:F70 L48:L70 F27:F43 L27:L43 F5:F22 L5:L22">
    <cfRule type="cellIs" priority="32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  <headerFooter>
    <oddHeader>&amp;C2017 GREATER MANCHESTER FLOOR &amp; VAULT CHAMPIONSHIPS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McLaughlin</dc:creator>
  <cp:keywords/>
  <dc:description/>
  <cp:lastModifiedBy>Chezza909</cp:lastModifiedBy>
  <cp:lastPrinted>2017-05-06T18:17:04Z</cp:lastPrinted>
  <dcterms:created xsi:type="dcterms:W3CDTF">2014-06-13T07:20:25Z</dcterms:created>
  <dcterms:modified xsi:type="dcterms:W3CDTF">2017-05-06T18:32:59Z</dcterms:modified>
  <cp:category/>
  <cp:version/>
  <cp:contentType/>
  <cp:contentStatus/>
</cp:coreProperties>
</file>