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esktop\"/>
    </mc:Choice>
  </mc:AlternateContent>
  <bookViews>
    <workbookView xWindow="0" yWindow="0" windowWidth="20490" windowHeight="7650" xr2:uid="{00000000-000D-0000-FFFF-FFFF00000000}"/>
  </bookViews>
  <sheets>
    <sheet name="Club Comp" sheetId="11" r:id="rId1"/>
    <sheet name="Sheet1" sheetId="12" r:id="rId2"/>
  </sheets>
  <definedNames>
    <definedName name="_xlnm.Print_Area" localSheetId="0">'Club Comp'!$A$1:$AC$55</definedName>
  </definedNames>
  <calcPr calcId="171027"/>
</workbook>
</file>

<file path=xl/calcChain.xml><?xml version="1.0" encoding="utf-8"?>
<calcChain xmlns="http://schemas.openxmlformats.org/spreadsheetml/2006/main">
  <c r="S19" i="11" l="1"/>
  <c r="S20" i="11"/>
  <c r="S21" i="11"/>
  <c r="Y46" i="11" l="1"/>
  <c r="Z46" i="11" s="1"/>
  <c r="S46" i="11"/>
  <c r="T46" i="11" s="1"/>
  <c r="L46" i="11"/>
  <c r="M46" i="11" s="1"/>
  <c r="F46" i="11"/>
  <c r="G46" i="11" s="1"/>
  <c r="Y45" i="11"/>
  <c r="Z45" i="11" s="1"/>
  <c r="S45" i="11"/>
  <c r="T45" i="11" s="1"/>
  <c r="L45" i="11"/>
  <c r="M45" i="11" s="1"/>
  <c r="F45" i="11"/>
  <c r="G45" i="11" s="1"/>
  <c r="Y44" i="11"/>
  <c r="Z44" i="11" s="1"/>
  <c r="S44" i="11"/>
  <c r="T44" i="11" s="1"/>
  <c r="L44" i="11"/>
  <c r="M44" i="11" s="1"/>
  <c r="F44" i="11"/>
  <c r="G44" i="11" s="1"/>
  <c r="Y43" i="11"/>
  <c r="Z43" i="11" s="1"/>
  <c r="S43" i="11"/>
  <c r="T43" i="11" s="1"/>
  <c r="L43" i="11"/>
  <c r="M43" i="11" s="1"/>
  <c r="F43" i="11"/>
  <c r="G43" i="11" s="1"/>
  <c r="Y42" i="11"/>
  <c r="Z42" i="11" s="1"/>
  <c r="T42" i="11"/>
  <c r="S42" i="11"/>
  <c r="L42" i="11"/>
  <c r="M42" i="11" s="1"/>
  <c r="F42" i="11"/>
  <c r="G42" i="11" s="1"/>
  <c r="Y31" i="11"/>
  <c r="Z31" i="11" s="1"/>
  <c r="S31" i="11"/>
  <c r="T31" i="11" s="1"/>
  <c r="L31" i="11"/>
  <c r="M31" i="11" s="1"/>
  <c r="F31" i="11"/>
  <c r="G31" i="11" s="1"/>
  <c r="Y30" i="11"/>
  <c r="Z30" i="11" s="1"/>
  <c r="S30" i="11"/>
  <c r="T30" i="11" s="1"/>
  <c r="L30" i="11"/>
  <c r="M30" i="11" s="1"/>
  <c r="F30" i="11"/>
  <c r="G30" i="11" s="1"/>
  <c r="Y29" i="11"/>
  <c r="Z29" i="11" s="1"/>
  <c r="S29" i="11"/>
  <c r="T29" i="11" s="1"/>
  <c r="L29" i="11"/>
  <c r="M29" i="11" s="1"/>
  <c r="F29" i="11"/>
  <c r="G29" i="11" s="1"/>
  <c r="Y28" i="11"/>
  <c r="Z28" i="11" s="1"/>
  <c r="S28" i="11"/>
  <c r="T28" i="11" s="1"/>
  <c r="L28" i="11"/>
  <c r="M28" i="11" s="1"/>
  <c r="F28" i="11"/>
  <c r="G28" i="11" s="1"/>
  <c r="Y27" i="11"/>
  <c r="Z27" i="11" s="1"/>
  <c r="S27" i="11"/>
  <c r="T27" i="11" s="1"/>
  <c r="L27" i="11"/>
  <c r="M27" i="11" s="1"/>
  <c r="F27" i="11"/>
  <c r="G27" i="11" s="1"/>
  <c r="Y21" i="11"/>
  <c r="Z21" i="11" s="1"/>
  <c r="T21" i="11"/>
  <c r="L21" i="11"/>
  <c r="M21" i="11" s="1"/>
  <c r="F21" i="11"/>
  <c r="G21" i="11" s="1"/>
  <c r="Y20" i="11"/>
  <c r="Z20" i="11" s="1"/>
  <c r="L20" i="11"/>
  <c r="M20" i="11" s="1"/>
  <c r="F20" i="11"/>
  <c r="G20" i="11" s="1"/>
  <c r="Y19" i="11"/>
  <c r="Z19" i="11" s="1"/>
  <c r="T19" i="11"/>
  <c r="L19" i="11"/>
  <c r="M19" i="11" s="1"/>
  <c r="F19" i="11"/>
  <c r="G19" i="11" s="1"/>
  <c r="Y18" i="11"/>
  <c r="Z18" i="11" s="1"/>
  <c r="S18" i="11"/>
  <c r="T18" i="11" s="1"/>
  <c r="L18" i="11"/>
  <c r="M18" i="11" s="1"/>
  <c r="F18" i="11"/>
  <c r="G18" i="11" s="1"/>
  <c r="Y17" i="11"/>
  <c r="Z17" i="11" s="1"/>
  <c r="S17" i="11"/>
  <c r="T17" i="11" s="1"/>
  <c r="L17" i="11"/>
  <c r="M17" i="11" s="1"/>
  <c r="F17" i="11"/>
  <c r="G17" i="11" s="1"/>
  <c r="Y11" i="11"/>
  <c r="Z11" i="11" s="1"/>
  <c r="S11" i="11"/>
  <c r="T11" i="11" s="1"/>
  <c r="L11" i="11"/>
  <c r="M11" i="11" s="1"/>
  <c r="F11" i="11"/>
  <c r="G11" i="11" s="1"/>
  <c r="Y10" i="11"/>
  <c r="Z10" i="11" s="1"/>
  <c r="S10" i="11"/>
  <c r="T10" i="11" s="1"/>
  <c r="L10" i="11"/>
  <c r="M10" i="11" s="1"/>
  <c r="F10" i="11"/>
  <c r="G10" i="11" s="1"/>
  <c r="Y9" i="11"/>
  <c r="Z9" i="11" s="1"/>
  <c r="S9" i="11"/>
  <c r="T9" i="11" s="1"/>
  <c r="L9" i="11"/>
  <c r="M9" i="11" s="1"/>
  <c r="F9" i="11"/>
  <c r="G9" i="11" s="1"/>
  <c r="Y8" i="11"/>
  <c r="Z8" i="11" s="1"/>
  <c r="S8" i="11"/>
  <c r="T8" i="11" s="1"/>
  <c r="L8" i="11"/>
  <c r="M8" i="11" s="1"/>
  <c r="F8" i="11"/>
  <c r="G8" i="11" s="1"/>
  <c r="Y7" i="11"/>
  <c r="Z7" i="11" s="1"/>
  <c r="S7" i="11"/>
  <c r="T7" i="11" s="1"/>
  <c r="L7" i="11"/>
  <c r="M7" i="11" s="1"/>
  <c r="F7" i="11"/>
  <c r="G7" i="11" s="1"/>
  <c r="Y6" i="11"/>
  <c r="Z6" i="11" s="1"/>
  <c r="S6" i="11"/>
  <c r="T6" i="11" s="1"/>
  <c r="L6" i="11"/>
  <c r="M6" i="11" s="1"/>
  <c r="F6" i="11"/>
  <c r="G6" i="11" s="1"/>
  <c r="Y55" i="11"/>
  <c r="Z55" i="11" s="1"/>
  <c r="S55" i="11"/>
  <c r="T55" i="11" s="1"/>
  <c r="L55" i="11"/>
  <c r="M55" i="11" s="1"/>
  <c r="F55" i="11"/>
  <c r="G55" i="11" s="1"/>
  <c r="Y54" i="11"/>
  <c r="Z54" i="11" s="1"/>
  <c r="S54" i="11"/>
  <c r="T54" i="11" s="1"/>
  <c r="L54" i="11"/>
  <c r="M54" i="11" s="1"/>
  <c r="F54" i="11"/>
  <c r="G54" i="11" s="1"/>
  <c r="Y53" i="11"/>
  <c r="Z53" i="11" s="1"/>
  <c r="S53" i="11"/>
  <c r="T53" i="11" s="1"/>
  <c r="L53" i="11"/>
  <c r="M53" i="11" s="1"/>
  <c r="F53" i="11"/>
  <c r="G53" i="11" s="1"/>
  <c r="Y52" i="11"/>
  <c r="Z52" i="11" s="1"/>
  <c r="S52" i="11"/>
  <c r="T52" i="11" s="1"/>
  <c r="L52" i="11"/>
  <c r="M52" i="11" s="1"/>
  <c r="F52" i="11"/>
  <c r="G52" i="11" s="1"/>
  <c r="AB46" i="11" l="1"/>
  <c r="AB45" i="11"/>
  <c r="AB44" i="11"/>
  <c r="AB43" i="11"/>
  <c r="AB42" i="11"/>
  <c r="AB27" i="11"/>
  <c r="AB29" i="11"/>
  <c r="AB31" i="11"/>
  <c r="AB28" i="11"/>
  <c r="AB30" i="11"/>
  <c r="AB19" i="11"/>
  <c r="AB17" i="11"/>
  <c r="AB11" i="11"/>
  <c r="AB20" i="11"/>
  <c r="AB21" i="11"/>
  <c r="AB18" i="11"/>
  <c r="AB7" i="11"/>
  <c r="AB9" i="11"/>
  <c r="AB6" i="11"/>
  <c r="AB8" i="11"/>
  <c r="AB10" i="11"/>
  <c r="AB53" i="11"/>
  <c r="AB55" i="11"/>
  <c r="AB54" i="11"/>
  <c r="AB52" i="11"/>
  <c r="Y16" i="11" l="1"/>
  <c r="Z16" i="11" s="1"/>
  <c r="S16" i="11"/>
  <c r="T16" i="11" s="1"/>
  <c r="L16" i="11"/>
  <c r="M16" i="11" s="1"/>
  <c r="F16" i="11"/>
  <c r="G16" i="11" s="1"/>
  <c r="Y41" i="11"/>
  <c r="Z41" i="11" s="1"/>
  <c r="S41" i="11"/>
  <c r="T41" i="11" s="1"/>
  <c r="L41" i="11"/>
  <c r="M41" i="11" s="1"/>
  <c r="F41" i="11"/>
  <c r="G41" i="11" s="1"/>
  <c r="L51" i="11"/>
  <c r="M51" i="11" s="1"/>
  <c r="S51" i="11"/>
  <c r="T51" i="11" s="1"/>
  <c r="F51" i="11"/>
  <c r="G51" i="11" s="1"/>
  <c r="Y51" i="11"/>
  <c r="Z51" i="11" s="1"/>
  <c r="AJ51" i="11"/>
  <c r="Y36" i="11"/>
  <c r="Z36" i="11" s="1"/>
  <c r="S36" i="11"/>
  <c r="T36" i="11" s="1"/>
  <c r="L36" i="11"/>
  <c r="M36" i="11" s="1"/>
  <c r="F36" i="11"/>
  <c r="G36" i="11" s="1"/>
  <c r="Y26" i="11"/>
  <c r="Z26" i="11" s="1"/>
  <c r="S26" i="11"/>
  <c r="T26" i="11" s="1"/>
  <c r="L26" i="11"/>
  <c r="M26" i="11" s="1"/>
  <c r="F26" i="11"/>
  <c r="G26" i="11" s="1"/>
  <c r="Y5" i="11"/>
  <c r="Z5" i="11" s="1"/>
  <c r="S5" i="11"/>
  <c r="T5" i="11" s="1"/>
  <c r="L5" i="11"/>
  <c r="M5" i="11" s="1"/>
  <c r="F5" i="11"/>
  <c r="G5" i="11" s="1"/>
  <c r="AL54" i="11" l="1"/>
  <c r="AL53" i="11"/>
  <c r="AL52" i="11"/>
  <c r="AL55" i="11"/>
  <c r="AJ55" i="11"/>
  <c r="AJ52" i="11"/>
  <c r="AJ54" i="11"/>
  <c r="AJ53" i="11"/>
  <c r="AH53" i="11"/>
  <c r="AH54" i="11"/>
  <c r="AH55" i="11"/>
  <c r="AH52" i="11"/>
  <c r="AF53" i="11"/>
  <c r="AF52" i="11"/>
  <c r="AF55" i="11"/>
  <c r="AF54" i="11"/>
  <c r="AB41" i="11"/>
  <c r="AF46" i="11"/>
  <c r="AF42" i="11"/>
  <c r="AF45" i="11"/>
  <c r="AF44" i="11"/>
  <c r="AF43" i="11"/>
  <c r="AH45" i="11"/>
  <c r="AH44" i="11"/>
  <c r="AH43" i="11"/>
  <c r="AH46" i="11"/>
  <c r="AH42" i="11"/>
  <c r="AJ44" i="11"/>
  <c r="AJ43" i="11"/>
  <c r="AJ46" i="11"/>
  <c r="AJ42" i="11"/>
  <c r="AJ45" i="11"/>
  <c r="AL43" i="11"/>
  <c r="AL46" i="11"/>
  <c r="AL42" i="11"/>
  <c r="AL45" i="11"/>
  <c r="AL44" i="11"/>
  <c r="AL30" i="11"/>
  <c r="AL29" i="11"/>
  <c r="AL28" i="11"/>
  <c r="AL31" i="11"/>
  <c r="AL27" i="11"/>
  <c r="AJ31" i="11"/>
  <c r="AJ29" i="11"/>
  <c r="AJ27" i="11"/>
  <c r="AJ30" i="11"/>
  <c r="AJ28" i="11"/>
  <c r="AH30" i="11"/>
  <c r="AH31" i="11"/>
  <c r="AH27" i="11"/>
  <c r="AH28" i="11"/>
  <c r="AH29" i="11"/>
  <c r="AF29" i="11"/>
  <c r="AF31" i="11"/>
  <c r="AF28" i="11"/>
  <c r="AF27" i="11"/>
  <c r="AF30" i="11"/>
  <c r="AL21" i="11"/>
  <c r="AL17" i="11"/>
  <c r="AL20" i="11"/>
  <c r="AL19" i="11"/>
  <c r="AL18" i="11"/>
  <c r="AJ19" i="11"/>
  <c r="AJ17" i="11"/>
  <c r="AJ21" i="11"/>
  <c r="AJ18" i="11"/>
  <c r="AJ20" i="11"/>
  <c r="AH19" i="11"/>
  <c r="AH20" i="11"/>
  <c r="AH21" i="11"/>
  <c r="AH17" i="11"/>
  <c r="AH18" i="11"/>
  <c r="AF20" i="11"/>
  <c r="AF19" i="11"/>
  <c r="AF18" i="11"/>
  <c r="AF21" i="11"/>
  <c r="AF17" i="11"/>
  <c r="AL10" i="11"/>
  <c r="AL6" i="11"/>
  <c r="AL9" i="11"/>
  <c r="AL8" i="11"/>
  <c r="AL11" i="11"/>
  <c r="AL7" i="11"/>
  <c r="AJ9" i="11"/>
  <c r="AJ7" i="11"/>
  <c r="AJ11" i="11"/>
  <c r="AJ8" i="11"/>
  <c r="AJ6" i="11"/>
  <c r="AJ10" i="11"/>
  <c r="AH9" i="11"/>
  <c r="AH11" i="11"/>
  <c r="AH8" i="11"/>
  <c r="AH10" i="11"/>
  <c r="AH6" i="11"/>
  <c r="AH7" i="11"/>
  <c r="AF11" i="11"/>
  <c r="AF7" i="11"/>
  <c r="AF10" i="11"/>
  <c r="AF6" i="11"/>
  <c r="AF9" i="11"/>
  <c r="AF8" i="11"/>
  <c r="AH41" i="11"/>
  <c r="AJ16" i="11"/>
  <c r="AL16" i="11"/>
  <c r="AJ41" i="11"/>
  <c r="AK41" i="11" s="1"/>
  <c r="AF5" i="11"/>
  <c r="AF41" i="11"/>
  <c r="AK51" i="11"/>
  <c r="AL51" i="11"/>
  <c r="AH16" i="11"/>
  <c r="AL41" i="11"/>
  <c r="AL5" i="11"/>
  <c r="AH26" i="11"/>
  <c r="AB5" i="11"/>
  <c r="AB36" i="11"/>
  <c r="AB51" i="11"/>
  <c r="AF51" i="11"/>
  <c r="AF16" i="11"/>
  <c r="AB16" i="11"/>
  <c r="AJ5" i="11"/>
  <c r="AJ26" i="11"/>
  <c r="AF26" i="11"/>
  <c r="AB26" i="11"/>
  <c r="AH51" i="11"/>
  <c r="AH5" i="11"/>
  <c r="AL26" i="11"/>
  <c r="AK52" i="11" l="1"/>
  <c r="AK53" i="11" s="1"/>
  <c r="AK54" i="11" s="1"/>
  <c r="AK55" i="11"/>
  <c r="AN53" i="11"/>
  <c r="AN52" i="11"/>
  <c r="AN54" i="11"/>
  <c r="AN55" i="11"/>
  <c r="AN46" i="11"/>
  <c r="AN42" i="11"/>
  <c r="AN45" i="11"/>
  <c r="AN44" i="11"/>
  <c r="AN43" i="11"/>
  <c r="AK42" i="11"/>
  <c r="AK43" i="11" s="1"/>
  <c r="AK44" i="11" s="1"/>
  <c r="AK45" i="11" s="1"/>
  <c r="AK46" i="11" s="1"/>
  <c r="AM41" i="11"/>
  <c r="AM42" i="11" s="1"/>
  <c r="AM43" i="11" s="1"/>
  <c r="AM44" i="11" s="1"/>
  <c r="AM45" i="11" s="1"/>
  <c r="AM46" i="11" s="1"/>
  <c r="U46" i="11"/>
  <c r="U43" i="11"/>
  <c r="AI41" i="11"/>
  <c r="AI42" i="11" s="1"/>
  <c r="AI43" i="11" s="1"/>
  <c r="AI44" i="11" s="1"/>
  <c r="AI45" i="11" s="1"/>
  <c r="AI46" i="11" s="1"/>
  <c r="N46" i="11"/>
  <c r="AN29" i="11"/>
  <c r="AN27" i="11"/>
  <c r="AN30" i="11"/>
  <c r="AN28" i="11"/>
  <c r="AN31" i="11"/>
  <c r="AI26" i="11"/>
  <c r="AN20" i="11"/>
  <c r="AN19" i="11"/>
  <c r="AN18" i="11"/>
  <c r="AN21" i="11"/>
  <c r="AN17" i="11"/>
  <c r="AN11" i="11"/>
  <c r="AN7" i="11"/>
  <c r="AN10" i="11"/>
  <c r="AN6" i="11"/>
  <c r="AN9" i="11"/>
  <c r="AN8" i="11"/>
  <c r="AK16" i="11"/>
  <c r="AK17" i="11" s="1"/>
  <c r="AK18" i="11" s="1"/>
  <c r="AK19" i="11" s="1"/>
  <c r="AK20" i="11" s="1"/>
  <c r="AK21" i="11" s="1"/>
  <c r="U16" i="11" s="1"/>
  <c r="AM16" i="11"/>
  <c r="AM5" i="11"/>
  <c r="AG5" i="11"/>
  <c r="AG41" i="11"/>
  <c r="AG42" i="11" s="1"/>
  <c r="AG43" i="11" s="1"/>
  <c r="AG44" i="11" s="1"/>
  <c r="AG45" i="11" s="1"/>
  <c r="AG46" i="11" s="1"/>
  <c r="AM51" i="11"/>
  <c r="U54" i="11"/>
  <c r="U55" i="11"/>
  <c r="AN41" i="11"/>
  <c r="AI16" i="11"/>
  <c r="U41" i="11"/>
  <c r="AM26" i="11"/>
  <c r="AK5" i="11"/>
  <c r="AN16" i="11"/>
  <c r="AG51" i="11"/>
  <c r="AN51" i="11"/>
  <c r="AI5" i="11"/>
  <c r="AI51" i="11"/>
  <c r="AI52" i="11" s="1"/>
  <c r="AI53" i="11" s="1"/>
  <c r="AI54" i="11" s="1"/>
  <c r="AI55" i="11" s="1"/>
  <c r="AN26" i="11"/>
  <c r="AK26" i="11"/>
  <c r="AG16" i="11"/>
  <c r="AG26" i="11"/>
  <c r="AG27" i="11" s="1"/>
  <c r="AG28" i="11" s="1"/>
  <c r="AG29" i="11" s="1"/>
  <c r="AG30" i="11" s="1"/>
  <c r="AG31" i="11" s="1"/>
  <c r="AN5" i="11"/>
  <c r="AA46" i="11" l="1"/>
  <c r="AM52" i="11"/>
  <c r="AM53" i="11" s="1"/>
  <c r="AM54" i="11" s="1"/>
  <c r="AM55" i="11" s="1"/>
  <c r="U20" i="11"/>
  <c r="U21" i="11"/>
  <c r="AG52" i="11"/>
  <c r="AG53" i="11" s="1"/>
  <c r="AG54" i="11" s="1"/>
  <c r="AG55" i="11" s="1"/>
  <c r="AA41" i="11"/>
  <c r="AA45" i="11"/>
  <c r="AA43" i="11"/>
  <c r="AA44" i="11"/>
  <c r="AA42" i="11"/>
  <c r="U42" i="11"/>
  <c r="U44" i="11"/>
  <c r="U45" i="11"/>
  <c r="N45" i="11"/>
  <c r="N43" i="11"/>
  <c r="N41" i="11"/>
  <c r="N44" i="11"/>
  <c r="N42" i="11"/>
  <c r="H46" i="11"/>
  <c r="H44" i="11"/>
  <c r="H43" i="11"/>
  <c r="H45" i="11"/>
  <c r="AO41" i="11"/>
  <c r="AO42" i="11" s="1"/>
  <c r="AO43" i="11" s="1"/>
  <c r="AO44" i="11" s="1"/>
  <c r="AO45" i="11" s="1"/>
  <c r="AO46" i="11" s="1"/>
  <c r="H42" i="11"/>
  <c r="AM27" i="11"/>
  <c r="AM28" i="11" s="1"/>
  <c r="AM29" i="11" s="1"/>
  <c r="AM30" i="11" s="1"/>
  <c r="AM31" i="11" s="1"/>
  <c r="AA26" i="11" s="1"/>
  <c r="U31" i="11"/>
  <c r="AK27" i="11"/>
  <c r="AK28" i="11" s="1"/>
  <c r="AK29" i="11" s="1"/>
  <c r="AK30" i="11" s="1"/>
  <c r="AK31" i="11" s="1"/>
  <c r="U26" i="11" s="1"/>
  <c r="AI27" i="11"/>
  <c r="AI28" i="11" s="1"/>
  <c r="AI29" i="11" s="1"/>
  <c r="AI30" i="11" s="1"/>
  <c r="AI31" i="11" s="1"/>
  <c r="AA27" i="11"/>
  <c r="H29" i="11"/>
  <c r="H30" i="11"/>
  <c r="H31" i="11"/>
  <c r="H28" i="11"/>
  <c r="H27" i="11"/>
  <c r="AM17" i="11"/>
  <c r="U19" i="11"/>
  <c r="U18" i="11"/>
  <c r="U17" i="11"/>
  <c r="AI17" i="11"/>
  <c r="AI18" i="11" s="1"/>
  <c r="AI19" i="11" s="1"/>
  <c r="AI20" i="11" s="1"/>
  <c r="AI21" i="11" s="1"/>
  <c r="AG17" i="11"/>
  <c r="AG18" i="11" s="1"/>
  <c r="AG19" i="11" s="1"/>
  <c r="AG20" i="11" s="1"/>
  <c r="AG21" i="11" s="1"/>
  <c r="H18" i="11" s="1"/>
  <c r="AM6" i="11"/>
  <c r="AM7" i="11" s="1"/>
  <c r="AM8" i="11" s="1"/>
  <c r="AM9" i="11" s="1"/>
  <c r="AK6" i="11"/>
  <c r="AK7" i="11" s="1"/>
  <c r="AK8" i="11" s="1"/>
  <c r="AK9" i="11" s="1"/>
  <c r="AK10" i="11" s="1"/>
  <c r="AK11" i="11" s="1"/>
  <c r="AI6" i="11"/>
  <c r="AI7" i="11" s="1"/>
  <c r="AI8" i="11" s="1"/>
  <c r="AI9" i="11" s="1"/>
  <c r="AI10" i="11" s="1"/>
  <c r="AI11" i="11" s="1"/>
  <c r="N11" i="11" s="1"/>
  <c r="AG6" i="11"/>
  <c r="AG7" i="11" s="1"/>
  <c r="AG8" i="11" s="1"/>
  <c r="AG9" i="11" s="1"/>
  <c r="AG10" i="11" s="1"/>
  <c r="AG11" i="11" s="1"/>
  <c r="H11" i="11" s="1"/>
  <c r="H41" i="11"/>
  <c r="U53" i="11"/>
  <c r="U51" i="11"/>
  <c r="U52" i="11"/>
  <c r="N55" i="11"/>
  <c r="AA55" i="11"/>
  <c r="AO51" i="11"/>
  <c r="AO52" i="11" s="1"/>
  <c r="AO53" i="11" s="1"/>
  <c r="AO54" i="11" s="1"/>
  <c r="AO55" i="11" s="1"/>
  <c r="AO26" i="11"/>
  <c r="AO16" i="11"/>
  <c r="AO17" i="11" s="1"/>
  <c r="AO18" i="11" s="1"/>
  <c r="AO19" i="11" s="1"/>
  <c r="AO20" i="11" s="1"/>
  <c r="AO21" i="11" s="1"/>
  <c r="AO5" i="11"/>
  <c r="N19" i="11" l="1"/>
  <c r="N21" i="11"/>
  <c r="H9" i="11"/>
  <c r="AA51" i="11"/>
  <c r="AA54" i="11"/>
  <c r="AA53" i="11"/>
  <c r="AA52" i="11"/>
  <c r="N31" i="11"/>
  <c r="H21" i="11"/>
  <c r="H20" i="11"/>
  <c r="H19" i="11"/>
  <c r="AA11" i="11"/>
  <c r="AA10" i="11"/>
  <c r="U11" i="11"/>
  <c r="U10" i="11"/>
  <c r="AA29" i="11"/>
  <c r="AA30" i="11"/>
  <c r="AA31" i="11"/>
  <c r="N9" i="11"/>
  <c r="N10" i="11"/>
  <c r="H10" i="11"/>
  <c r="H55" i="11"/>
  <c r="AC45" i="11"/>
  <c r="AC46" i="11"/>
  <c r="AC41" i="11"/>
  <c r="AC43" i="11"/>
  <c r="AC44" i="11"/>
  <c r="AC42" i="11"/>
  <c r="AA28" i="11"/>
  <c r="U30" i="11"/>
  <c r="U28" i="11"/>
  <c r="U29" i="11"/>
  <c r="U27" i="11"/>
  <c r="N29" i="11"/>
  <c r="N30" i="11"/>
  <c r="N28" i="11"/>
  <c r="N27" i="11"/>
  <c r="AO27" i="11"/>
  <c r="AO28" i="11" s="1"/>
  <c r="AO29" i="11" s="1"/>
  <c r="AO30" i="11" s="1"/>
  <c r="AO31" i="11" s="1"/>
  <c r="AM18" i="11"/>
  <c r="AM19" i="11" s="1"/>
  <c r="AM20" i="11" s="1"/>
  <c r="AM21" i="11" s="1"/>
  <c r="N20" i="11"/>
  <c r="N18" i="11"/>
  <c r="N17" i="11"/>
  <c r="H17" i="11"/>
  <c r="AA9" i="11"/>
  <c r="AM10" i="11"/>
  <c r="AM11" i="11" s="1"/>
  <c r="AA5" i="11" s="1"/>
  <c r="U9" i="11"/>
  <c r="U8" i="11"/>
  <c r="U7" i="11"/>
  <c r="U5" i="11"/>
  <c r="U6" i="11"/>
  <c r="N8" i="11"/>
  <c r="N7" i="11"/>
  <c r="N5" i="11"/>
  <c r="N6" i="11"/>
  <c r="H6" i="11"/>
  <c r="H5" i="11"/>
  <c r="H8" i="11"/>
  <c r="H7" i="11"/>
  <c r="AO6" i="11"/>
  <c r="AO7" i="11" s="1"/>
  <c r="AO8" i="11" s="1"/>
  <c r="AO9" i="11" s="1"/>
  <c r="AO10" i="11" s="1"/>
  <c r="AO11" i="11" s="1"/>
  <c r="AC11" i="11" s="1"/>
  <c r="AC20" i="11"/>
  <c r="AC18" i="11"/>
  <c r="AC19" i="11"/>
  <c r="AC21" i="11"/>
  <c r="AC17" i="11"/>
  <c r="N16" i="11"/>
  <c r="N54" i="11"/>
  <c r="H54" i="11"/>
  <c r="H53" i="11"/>
  <c r="H52" i="11"/>
  <c r="H51" i="11"/>
  <c r="AC52" i="11"/>
  <c r="H16" i="11"/>
  <c r="AA7" i="11" l="1"/>
  <c r="AA8" i="11"/>
  <c r="AA6" i="11"/>
  <c r="AA18" i="11"/>
  <c r="AA17" i="11"/>
  <c r="AA20" i="11"/>
  <c r="AA19" i="11"/>
  <c r="AA21" i="11"/>
  <c r="AC31" i="11"/>
  <c r="AC29" i="11"/>
  <c r="AC30" i="11"/>
  <c r="AC28" i="11"/>
  <c r="AC27" i="11"/>
  <c r="AA16" i="11"/>
  <c r="AC9" i="11"/>
  <c r="AC10" i="11"/>
  <c r="AC8" i="11"/>
  <c r="AC6" i="11"/>
  <c r="AC7" i="11"/>
  <c r="AC54" i="11"/>
  <c r="N53" i="11"/>
  <c r="N51" i="11"/>
  <c r="N52" i="11"/>
  <c r="AC53" i="11"/>
  <c r="AC55" i="11"/>
  <c r="AC51" i="11"/>
  <c r="N26" i="11"/>
  <c r="AC5" i="11"/>
  <c r="H26" i="11"/>
  <c r="AC26" i="11"/>
  <c r="AC16" i="11"/>
</calcChain>
</file>

<file path=xl/sharedStrings.xml><?xml version="1.0" encoding="utf-8"?>
<sst xmlns="http://schemas.openxmlformats.org/spreadsheetml/2006/main" count="395" uniqueCount="79">
  <si>
    <t xml:space="preserve"> </t>
  </si>
  <si>
    <t>NO</t>
  </si>
  <si>
    <t>GYMNAST</t>
  </si>
  <si>
    <t>VAULT</t>
  </si>
  <si>
    <t>BARS</t>
  </si>
  <si>
    <t>BEAM</t>
  </si>
  <si>
    <t>FLOOR</t>
  </si>
  <si>
    <t>OVERALL</t>
  </si>
  <si>
    <t xml:space="preserve">D Score </t>
  </si>
  <si>
    <t>E Score</t>
  </si>
  <si>
    <t>Score</t>
  </si>
  <si>
    <t>Pos</t>
  </si>
  <si>
    <t>Ave E Ded</t>
  </si>
  <si>
    <t>Bonus</t>
  </si>
  <si>
    <t>n.pen</t>
  </si>
  <si>
    <t>Charlotte Wells</t>
  </si>
  <si>
    <t>Grace Haughton</t>
  </si>
  <si>
    <t>Heather Davenport</t>
  </si>
  <si>
    <t>Leah Kidd</t>
  </si>
  <si>
    <t>Martha Yates</t>
  </si>
  <si>
    <t>Kate Martin</t>
  </si>
  <si>
    <t>Lily Hallsworth</t>
  </si>
  <si>
    <t>Chloe Astley</t>
  </si>
  <si>
    <t>Rebekah Mooney</t>
  </si>
  <si>
    <t>Francesca Rossi</t>
  </si>
  <si>
    <t>Gabriella Widdall</t>
  </si>
  <si>
    <t>Kate Wigglesworth</t>
  </si>
  <si>
    <t>Sophie Wigglesworth</t>
  </si>
  <si>
    <t>Anna Marsh</t>
  </si>
  <si>
    <t>Charlotte Cleaver</t>
  </si>
  <si>
    <t>Elyce Pearson</t>
  </si>
  <si>
    <t>Ceira Mooney</t>
  </si>
  <si>
    <t>Molly Coghlan</t>
  </si>
  <si>
    <t>Alice Mills</t>
  </si>
  <si>
    <t>Amelia le Fondre</t>
  </si>
  <si>
    <t>Bella Gnatiuk</t>
  </si>
  <si>
    <t>Ellen Ijima</t>
  </si>
  <si>
    <t>Lola Ardley</t>
  </si>
  <si>
    <t>Lowri Mashburn</t>
  </si>
  <si>
    <t>Madeline Lloyd</t>
  </si>
  <si>
    <t>Nina Azarias</t>
  </si>
  <si>
    <t>Grade 6</t>
  </si>
  <si>
    <t>Vault</t>
  </si>
  <si>
    <t>Bars</t>
  </si>
  <si>
    <t>Beam</t>
  </si>
  <si>
    <t>Floor</t>
  </si>
  <si>
    <t>Overall</t>
  </si>
  <si>
    <t>Position</t>
  </si>
  <si>
    <t>Megan Dooley</t>
  </si>
  <si>
    <t>Ruby Hewitt</t>
  </si>
  <si>
    <t>Macy-Anne Douglas</t>
  </si>
  <si>
    <t>LEVEL 3/4</t>
  </si>
  <si>
    <t>Alicia Gill</t>
  </si>
  <si>
    <t>Elizabeth McNamee</t>
  </si>
  <si>
    <t>Level 5</t>
  </si>
  <si>
    <t>Amy Winterbone</t>
  </si>
  <si>
    <t>Level 6</t>
  </si>
  <si>
    <t>Sophie Banner</t>
  </si>
  <si>
    <t>Riley Morrison-Howarth</t>
  </si>
  <si>
    <t>Alys Pike</t>
  </si>
  <si>
    <t>Evelyn Turner</t>
  </si>
  <si>
    <t>Lola Mannion</t>
  </si>
  <si>
    <t>Emily Winterbone</t>
  </si>
  <si>
    <t>Maia Chandler-Oduah</t>
  </si>
  <si>
    <t>Lucy Doyle</t>
  </si>
  <si>
    <t>Poppy Sykes</t>
  </si>
  <si>
    <t>Sophia Carrick-Cummings</t>
  </si>
  <si>
    <t>Sophie Turley</t>
  </si>
  <si>
    <t>Development</t>
  </si>
  <si>
    <t>Compulsory 5</t>
  </si>
  <si>
    <t>Lucy McClernon</t>
  </si>
  <si>
    <t>Riley</t>
  </si>
  <si>
    <t>Evelyn</t>
  </si>
  <si>
    <t>Alys</t>
  </si>
  <si>
    <t>Lola</t>
  </si>
  <si>
    <t>Amelie</t>
  </si>
  <si>
    <t>Sophie</t>
  </si>
  <si>
    <t>Lucy</t>
  </si>
  <si>
    <t>Amelie Garrott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</si>
</sst>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00"/>
    <numFmt numFmtId="167" formatCode="0.0"/>
  </numFmts>
  <fonts count="14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sz val="30"/>
      <name val="Arial"/>
      <family val="2"/>
    </font>
    <font>
      <b/>
      <sz val="3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7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8" fillId="0" borderId="13" xfId="1" applyNumberFormat="1" applyFont="1" applyFill="1" applyBorder="1" applyAlignment="1" applyProtection="1">
      <alignment horizontal="center" wrapText="1"/>
      <protection locked="0"/>
    </xf>
    <xf numFmtId="164" fontId="8" fillId="0" borderId="13" xfId="1" applyNumberFormat="1" applyFont="1" applyFill="1" applyBorder="1" applyAlignment="1" applyProtection="1">
      <alignment horizontal="center" wrapText="1"/>
    </xf>
    <xf numFmtId="167" fontId="8" fillId="0" borderId="13" xfId="1" applyNumberFormat="1" applyFont="1" applyFill="1" applyBorder="1" applyAlignment="1" applyProtection="1">
      <alignment horizontal="center" wrapText="1"/>
      <protection locked="0"/>
    </xf>
    <xf numFmtId="164" fontId="8" fillId="0" borderId="0" xfId="1" applyNumberFormat="1" applyFont="1" applyFill="1" applyBorder="1" applyAlignment="1" applyProtection="1">
      <alignment horizontal="center" wrapText="1"/>
      <protection locked="0"/>
    </xf>
    <xf numFmtId="167" fontId="8" fillId="0" borderId="0" xfId="1" applyNumberFormat="1" applyFont="1" applyFill="1" applyBorder="1" applyAlignment="1" applyProtection="1">
      <alignment horizontal="center" wrapText="1"/>
      <protection locked="0"/>
    </xf>
    <xf numFmtId="164" fontId="8" fillId="0" borderId="0" xfId="1" applyNumberFormat="1" applyFont="1" applyFill="1" applyBorder="1" applyAlignment="1" applyProtection="1">
      <alignment horizontal="center" wrapText="1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/>
    <xf numFmtId="166" fontId="10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5" fillId="0" borderId="0" xfId="0" applyFont="1"/>
    <xf numFmtId="0" fontId="5" fillId="0" borderId="9" xfId="0" quotePrefix="1" applyNumberFormat="1" applyFont="1" applyFill="1" applyBorder="1" applyAlignment="1">
      <alignment horizontal="center"/>
    </xf>
    <xf numFmtId="0" fontId="5" fillId="0" borderId="12" xfId="0" quotePrefix="1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14" xfId="1" applyNumberFormat="1" applyFont="1" applyFill="1" applyBorder="1" applyAlignment="1" applyProtection="1">
      <alignment horizontal="center" wrapText="1"/>
      <protection locked="0"/>
    </xf>
    <xf numFmtId="167" fontId="8" fillId="0" borderId="14" xfId="1" applyNumberFormat="1" applyFont="1" applyFill="1" applyBorder="1" applyAlignment="1" applyProtection="1">
      <alignment horizontal="center" wrapText="1"/>
      <protection locked="0"/>
    </xf>
    <xf numFmtId="164" fontId="8" fillId="0" borderId="14" xfId="1" applyNumberFormat="1" applyFont="1" applyFill="1" applyBorder="1" applyAlignment="1" applyProtection="1">
      <alignment horizontal="center" wrapText="1"/>
    </xf>
    <xf numFmtId="164" fontId="5" fillId="0" borderId="15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8" fillId="0" borderId="16" xfId="1" applyNumberFormat="1" applyFont="1" applyFill="1" applyBorder="1" applyAlignment="1" applyProtection="1">
      <alignment horizontal="center" wrapText="1"/>
      <protection locked="0"/>
    </xf>
    <xf numFmtId="167" fontId="8" fillId="0" borderId="16" xfId="1" applyNumberFormat="1" applyFont="1" applyFill="1" applyBorder="1" applyAlignment="1" applyProtection="1">
      <alignment horizontal="center" wrapText="1"/>
      <protection locked="0"/>
    </xf>
    <xf numFmtId="164" fontId="8" fillId="0" borderId="16" xfId="1" applyNumberFormat="1" applyFont="1" applyFill="1" applyBorder="1" applyAlignment="1" applyProtection="1">
      <alignment horizontal="center" wrapText="1"/>
    </xf>
    <xf numFmtId="164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165" fontId="4" fillId="0" borderId="20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8" fillId="0" borderId="10" xfId="1" applyNumberFormat="1" applyFont="1" applyFill="1" applyBorder="1" applyAlignment="1" applyProtection="1">
      <alignment horizontal="center" wrapText="1"/>
      <protection locked="0"/>
    </xf>
    <xf numFmtId="167" fontId="8" fillId="0" borderId="10" xfId="1" applyNumberFormat="1" applyFont="1" applyFill="1" applyBorder="1" applyAlignment="1" applyProtection="1">
      <alignment horizontal="center" wrapText="1"/>
      <protection locked="0"/>
    </xf>
    <xf numFmtId="164" fontId="8" fillId="0" borderId="10" xfId="1" applyNumberFormat="1" applyFont="1" applyFill="1" applyBorder="1" applyAlignment="1" applyProtection="1">
      <alignment horizontal="center" wrapText="1"/>
    </xf>
    <xf numFmtId="164" fontId="8" fillId="0" borderId="12" xfId="1" applyNumberFormat="1" applyFont="1" applyFill="1" applyBorder="1" applyAlignment="1" applyProtection="1">
      <alignment horizontal="center" wrapText="1"/>
      <protection locked="0"/>
    </xf>
    <xf numFmtId="164" fontId="8" fillId="0" borderId="19" xfId="1" applyNumberFormat="1" applyFont="1" applyFill="1" applyBorder="1" applyAlignment="1" applyProtection="1">
      <alignment horizontal="center" wrapText="1"/>
      <protection locked="0"/>
    </xf>
    <xf numFmtId="164" fontId="8" fillId="0" borderId="17" xfId="1" applyNumberFormat="1" applyFont="1" applyFill="1" applyBorder="1" applyAlignment="1" applyProtection="1">
      <alignment horizontal="center" wrapText="1"/>
      <protection locked="0"/>
    </xf>
    <xf numFmtId="167" fontId="8" fillId="0" borderId="17" xfId="1" applyNumberFormat="1" applyFont="1" applyFill="1" applyBorder="1" applyAlignment="1" applyProtection="1">
      <alignment horizontal="center" wrapText="1"/>
      <protection locked="0"/>
    </xf>
    <xf numFmtId="164" fontId="8" fillId="0" borderId="17" xfId="1" applyNumberFormat="1" applyFont="1" applyFill="1" applyBorder="1" applyAlignment="1" applyProtection="1">
      <alignment horizontal="center" wrapText="1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/>
    </xf>
    <xf numFmtId="0" fontId="5" fillId="0" borderId="19" xfId="0" quotePrefix="1" applyNumberFormat="1" applyFont="1" applyFill="1" applyBorder="1" applyAlignment="1">
      <alignment horizontal="center"/>
    </xf>
    <xf numFmtId="164" fontId="8" fillId="0" borderId="26" xfId="1" applyNumberFormat="1" applyFont="1" applyFill="1" applyBorder="1" applyAlignment="1" applyProtection="1">
      <alignment horizontal="center" wrapText="1"/>
      <protection locked="0"/>
    </xf>
    <xf numFmtId="164" fontId="8" fillId="0" borderId="27" xfId="1" applyNumberFormat="1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/>
    <xf numFmtId="0" fontId="2" fillId="2" borderId="7" xfId="0" applyFont="1" applyFill="1" applyBorder="1"/>
    <xf numFmtId="0" fontId="12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165" fontId="4" fillId="0" borderId="23" xfId="0" applyNumberFormat="1" applyFont="1" applyBorder="1" applyAlignment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wrapText="1"/>
      <protection locked="0"/>
    </xf>
    <xf numFmtId="0" fontId="12" fillId="0" borderId="10" xfId="0" applyFont="1" applyBorder="1" applyAlignment="1">
      <alignment horizontal="center"/>
    </xf>
    <xf numFmtId="0" fontId="12" fillId="0" borderId="25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 vertical="center"/>
    </xf>
    <xf numFmtId="0" fontId="12" fillId="0" borderId="24" xfId="0" applyFont="1" applyBorder="1"/>
    <xf numFmtId="0" fontId="12" fillId="0" borderId="28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/>
    </xf>
    <xf numFmtId="164" fontId="8" fillId="0" borderId="29" xfId="1" applyNumberFormat="1" applyFont="1" applyFill="1" applyBorder="1" applyAlignment="1" applyProtection="1">
      <alignment horizontal="center" wrapText="1"/>
      <protection locked="0"/>
    </xf>
    <xf numFmtId="164" fontId="8" fillId="0" borderId="30" xfId="1" applyNumberFormat="1" applyFont="1" applyFill="1" applyBorder="1" applyAlignment="1" applyProtection="1">
      <alignment horizontal="center" wrapText="1"/>
      <protection locked="0"/>
    </xf>
    <xf numFmtId="167" fontId="8" fillId="0" borderId="30" xfId="1" applyNumberFormat="1" applyFont="1" applyFill="1" applyBorder="1" applyAlignment="1" applyProtection="1">
      <alignment horizontal="center" wrapText="1"/>
      <protection locked="0"/>
    </xf>
    <xf numFmtId="164" fontId="8" fillId="0" borderId="30" xfId="1" applyNumberFormat="1" applyFont="1" applyFill="1" applyBorder="1" applyAlignment="1" applyProtection="1">
      <alignment horizontal="center" wrapText="1"/>
    </xf>
    <xf numFmtId="164" fontId="5" fillId="0" borderId="30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165" fontId="9" fillId="0" borderId="21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right" vertical="center"/>
    </xf>
    <xf numFmtId="0" fontId="5" fillId="0" borderId="32" xfId="0" quotePrefix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5" fillId="0" borderId="33" xfId="0" applyFont="1" applyBorder="1" applyAlignment="1">
      <alignment horizontal="right" vertical="center"/>
    </xf>
    <xf numFmtId="164" fontId="8" fillId="0" borderId="34" xfId="1" applyNumberFormat="1" applyFont="1" applyFill="1" applyBorder="1" applyAlignment="1" applyProtection="1">
      <alignment horizontal="center" wrapText="1"/>
      <protection locked="0"/>
    </xf>
    <xf numFmtId="167" fontId="8" fillId="0" borderId="34" xfId="1" applyNumberFormat="1" applyFont="1" applyFill="1" applyBorder="1" applyAlignment="1" applyProtection="1">
      <alignment horizontal="center" wrapText="1"/>
      <protection locked="0"/>
    </xf>
    <xf numFmtId="164" fontId="8" fillId="0" borderId="34" xfId="1" applyNumberFormat="1" applyFont="1" applyFill="1" applyBorder="1" applyAlignment="1" applyProtection="1">
      <alignment horizontal="center" wrapText="1"/>
    </xf>
    <xf numFmtId="164" fontId="5" fillId="0" borderId="34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164" fontId="5" fillId="0" borderId="34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165" fontId="4" fillId="0" borderId="4" xfId="0" applyNumberFormat="1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64" fontId="8" fillId="0" borderId="15" xfId="1" applyNumberFormat="1" applyFont="1" applyFill="1" applyBorder="1" applyAlignment="1" applyProtection="1">
      <alignment horizontal="center" wrapText="1"/>
      <protection locked="0"/>
    </xf>
    <xf numFmtId="167" fontId="8" fillId="0" borderId="15" xfId="1" applyNumberFormat="1" applyFont="1" applyFill="1" applyBorder="1" applyAlignment="1" applyProtection="1">
      <alignment horizontal="center" wrapText="1"/>
      <protection locked="0"/>
    </xf>
    <xf numFmtId="164" fontId="8" fillId="0" borderId="15" xfId="1" applyNumberFormat="1" applyFont="1" applyFill="1" applyBorder="1" applyAlignment="1" applyProtection="1">
      <alignment horizontal="center" wrapText="1"/>
    </xf>
    <xf numFmtId="0" fontId="5" fillId="0" borderId="28" xfId="0" applyFont="1" applyBorder="1" applyAlignment="1">
      <alignment horizontal="right" vertical="center"/>
    </xf>
    <xf numFmtId="165" fontId="4" fillId="0" borderId="36" xfId="0" applyNumberFormat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13" fillId="0" borderId="0" xfId="0" applyFont="1"/>
    <xf numFmtId="0" fontId="0" fillId="0" borderId="10" xfId="0" applyBorder="1"/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/>
    <xf numFmtId="16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0" fillId="0" borderId="10" xfId="0" applyNumberFormat="1" applyBorder="1"/>
    <xf numFmtId="164" fontId="5" fillId="0" borderId="39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0" fontId="12" fillId="0" borderId="25" xfId="0" applyFont="1" applyFill="1" applyBorder="1" applyAlignment="1">
      <alignment horizontal="center"/>
    </xf>
    <xf numFmtId="165" fontId="9" fillId="0" borderId="5" xfId="0" applyNumberFormat="1" applyFont="1" applyBorder="1" applyAlignment="1">
      <alignment horizontal="center" vertical="center"/>
    </xf>
    <xf numFmtId="0" fontId="5" fillId="0" borderId="41" xfId="0" quotePrefix="1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164" fontId="8" fillId="0" borderId="45" xfId="1" applyNumberFormat="1" applyFont="1" applyFill="1" applyBorder="1" applyAlignment="1" applyProtection="1">
      <alignment horizontal="center" wrapText="1"/>
      <protection locked="0"/>
    </xf>
    <xf numFmtId="164" fontId="8" fillId="0" borderId="46" xfId="1" applyNumberFormat="1" applyFont="1" applyFill="1" applyBorder="1" applyAlignment="1" applyProtection="1">
      <alignment horizontal="center" wrapText="1"/>
      <protection locked="0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0" fillId="0" borderId="0" xfId="0" applyFont="1"/>
  </cellXfs>
  <cellStyles count="2">
    <cellStyle name="Normal" xfId="0" builtinId="0"/>
    <cellStyle name="Normal_Sheet1" xfId="1" xr:uid="{00000000-0005-0000-0000-000001000000}"/>
  </cellStyles>
  <dxfs count="44"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57"/>
  <sheetViews>
    <sheetView tabSelected="1" topLeftCell="B4" zoomScale="60" zoomScaleNormal="60" zoomScalePageLayoutView="60" workbookViewId="0">
      <selection activeCell="I37" sqref="I37"/>
    </sheetView>
  </sheetViews>
  <sheetFormatPr defaultRowHeight="15" x14ac:dyDescent="0.25"/>
  <cols>
    <col min="2" max="2" width="31.85546875" customWidth="1"/>
    <col min="3" max="4" width="11.7109375" customWidth="1"/>
    <col min="5" max="5" width="8.7109375" customWidth="1"/>
    <col min="6" max="7" width="11.7109375" customWidth="1"/>
    <col min="8" max="8" width="6.5703125" customWidth="1"/>
    <col min="9" max="10" width="11.7109375" customWidth="1"/>
    <col min="11" max="11" width="8.7109375" customWidth="1"/>
    <col min="12" max="13" width="11.7109375" customWidth="1"/>
    <col min="14" max="14" width="6.5703125" customWidth="1"/>
    <col min="15" max="16" width="11.7109375" customWidth="1"/>
    <col min="17" max="18" width="8.7109375" customWidth="1"/>
    <col min="19" max="20" width="11.7109375" customWidth="1"/>
    <col min="21" max="21" width="6.140625" customWidth="1"/>
    <col min="22" max="23" width="11.7109375" customWidth="1"/>
    <col min="24" max="24" width="8.7109375" customWidth="1"/>
    <col min="25" max="26" width="11.7109375" customWidth="1"/>
    <col min="27" max="27" width="5.85546875" customWidth="1"/>
    <col min="28" max="28" width="11.7109375" customWidth="1"/>
    <col min="29" max="29" width="7.28515625" customWidth="1"/>
    <col min="31" max="41" width="8.85546875" hidden="1" customWidth="1"/>
  </cols>
  <sheetData>
    <row r="1" spans="1:41" ht="15.75" thickBot="1" x14ac:dyDescent="0.3"/>
    <row r="2" spans="1:41" ht="38.25" thickBot="1" x14ac:dyDescent="0.55000000000000004">
      <c r="A2" s="66" t="s">
        <v>54</v>
      </c>
      <c r="B2" s="67"/>
      <c r="C2" s="4"/>
      <c r="D2" s="4"/>
      <c r="E2" s="4"/>
      <c r="F2" s="3"/>
      <c r="G2" s="3"/>
      <c r="H2" s="2"/>
      <c r="I2" s="5"/>
      <c r="J2" s="5"/>
      <c r="K2" s="5"/>
      <c r="L2" s="3"/>
      <c r="M2" s="3"/>
      <c r="N2" s="3"/>
      <c r="O2" s="4"/>
      <c r="P2" s="4"/>
      <c r="Q2" s="4"/>
      <c r="R2" s="4"/>
      <c r="S2" s="5" t="s">
        <v>0</v>
      </c>
      <c r="T2" s="3"/>
      <c r="U2" s="2"/>
      <c r="V2" s="5"/>
      <c r="W2" s="5"/>
      <c r="X2" s="5"/>
      <c r="Y2" s="3"/>
      <c r="Z2" s="3"/>
      <c r="AA2" s="3"/>
      <c r="AB2" s="3"/>
      <c r="AC2" s="6"/>
    </row>
    <row r="3" spans="1:41" ht="18.75" thickBot="1" x14ac:dyDescent="0.3">
      <c r="A3" s="69" t="s">
        <v>1</v>
      </c>
      <c r="B3" s="78" t="s">
        <v>2</v>
      </c>
      <c r="C3" s="9" t="s">
        <v>3</v>
      </c>
      <c r="D3" s="10"/>
      <c r="E3" s="10"/>
      <c r="F3" s="10"/>
      <c r="G3" s="131"/>
      <c r="H3" s="132"/>
      <c r="I3" s="9" t="s">
        <v>4</v>
      </c>
      <c r="J3" s="10"/>
      <c r="K3" s="10"/>
      <c r="L3" s="10"/>
      <c r="M3" s="131"/>
      <c r="N3" s="132"/>
      <c r="O3" s="9" t="s">
        <v>5</v>
      </c>
      <c r="P3" s="10"/>
      <c r="Q3" s="10"/>
      <c r="R3" s="10"/>
      <c r="S3" s="10"/>
      <c r="T3" s="131"/>
      <c r="U3" s="132"/>
      <c r="V3" s="9" t="s">
        <v>6</v>
      </c>
      <c r="W3" s="10"/>
      <c r="X3" s="10"/>
      <c r="Y3" s="10"/>
      <c r="Z3" s="131"/>
      <c r="AA3" s="132"/>
      <c r="AB3" s="133" t="s">
        <v>7</v>
      </c>
      <c r="AC3" s="134"/>
      <c r="AE3" s="31"/>
      <c r="AF3" s="31" t="s">
        <v>3</v>
      </c>
      <c r="AG3" s="31"/>
      <c r="AH3" s="32" t="s">
        <v>4</v>
      </c>
      <c r="AI3" s="32"/>
      <c r="AJ3" s="31" t="s">
        <v>5</v>
      </c>
      <c r="AK3" s="31"/>
      <c r="AL3" s="32" t="s">
        <v>6</v>
      </c>
      <c r="AM3" s="32"/>
      <c r="AN3" s="32" t="s">
        <v>7</v>
      </c>
      <c r="AO3" s="32"/>
    </row>
    <row r="4" spans="1:41" ht="18.75" thickBot="1" x14ac:dyDescent="0.3">
      <c r="A4" s="29"/>
      <c r="B4" s="73"/>
      <c r="C4" s="101" t="s">
        <v>8</v>
      </c>
      <c r="D4" s="102" t="s">
        <v>12</v>
      </c>
      <c r="E4" s="102" t="s">
        <v>14</v>
      </c>
      <c r="F4" s="103" t="s">
        <v>9</v>
      </c>
      <c r="G4" s="104" t="s">
        <v>10</v>
      </c>
      <c r="H4" s="105" t="s">
        <v>11</v>
      </c>
      <c r="I4" s="110" t="s">
        <v>8</v>
      </c>
      <c r="J4" s="102" t="s">
        <v>12</v>
      </c>
      <c r="K4" s="102" t="s">
        <v>14</v>
      </c>
      <c r="L4" s="103" t="s">
        <v>9</v>
      </c>
      <c r="M4" s="104" t="s">
        <v>10</v>
      </c>
      <c r="N4" s="105" t="s">
        <v>11</v>
      </c>
      <c r="O4" s="110" t="s">
        <v>8</v>
      </c>
      <c r="P4" s="102" t="s">
        <v>12</v>
      </c>
      <c r="Q4" s="102" t="s">
        <v>14</v>
      </c>
      <c r="R4" s="102" t="s">
        <v>13</v>
      </c>
      <c r="S4" s="103" t="s">
        <v>9</v>
      </c>
      <c r="T4" s="104" t="s">
        <v>10</v>
      </c>
      <c r="U4" s="105" t="s">
        <v>11</v>
      </c>
      <c r="V4" s="110" t="s">
        <v>8</v>
      </c>
      <c r="W4" s="102" t="s">
        <v>12</v>
      </c>
      <c r="X4" s="102" t="s">
        <v>14</v>
      </c>
      <c r="Y4" s="103" t="s">
        <v>9</v>
      </c>
      <c r="Z4" s="104" t="s">
        <v>10</v>
      </c>
      <c r="AA4" s="105" t="s">
        <v>11</v>
      </c>
      <c r="AB4" s="111" t="s">
        <v>10</v>
      </c>
      <c r="AC4" s="105" t="s">
        <v>11</v>
      </c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ht="18" x14ac:dyDescent="0.25">
      <c r="A5" s="76">
        <v>7</v>
      </c>
      <c r="B5" s="79" t="s">
        <v>26</v>
      </c>
      <c r="C5" s="75">
        <v>2.8</v>
      </c>
      <c r="D5" s="106">
        <v>0.6</v>
      </c>
      <c r="E5" s="107">
        <v>0</v>
      </c>
      <c r="F5" s="108">
        <f>10-D5</f>
        <v>9.4</v>
      </c>
      <c r="G5" s="37">
        <f>C5+F5-E5</f>
        <v>12.2</v>
      </c>
      <c r="H5" s="109">
        <f>VLOOKUP(G5,AF$5:AG$11,2,FALSE)</f>
        <v>1</v>
      </c>
      <c r="I5" s="75">
        <v>2.4</v>
      </c>
      <c r="J5" s="106">
        <v>2.7</v>
      </c>
      <c r="K5" s="107">
        <v>0</v>
      </c>
      <c r="L5" s="108">
        <f>10-J5</f>
        <v>7.3</v>
      </c>
      <c r="M5" s="37">
        <f>I5+L5-K5</f>
        <v>9.6999999999999993</v>
      </c>
      <c r="N5" s="109">
        <f>VLOOKUP(M5,AH$5:AI$11,2,FALSE)</f>
        <v>5</v>
      </c>
      <c r="O5" s="75">
        <v>3.2</v>
      </c>
      <c r="P5" s="106">
        <v>1.8</v>
      </c>
      <c r="Q5" s="107">
        <v>0</v>
      </c>
      <c r="R5" s="107">
        <v>0</v>
      </c>
      <c r="S5" s="108">
        <f>10-P5</f>
        <v>8.1999999999999993</v>
      </c>
      <c r="T5" s="37">
        <f>O5+R5+S5-Q5</f>
        <v>11.399999999999999</v>
      </c>
      <c r="U5" s="109">
        <f>VLOOKUP(T5,AJ$5:AK$11,2,FALSE)</f>
        <v>1</v>
      </c>
      <c r="V5" s="75">
        <v>3</v>
      </c>
      <c r="W5" s="106">
        <v>2.4</v>
      </c>
      <c r="X5" s="107">
        <v>0</v>
      </c>
      <c r="Y5" s="108">
        <f>10-W5</f>
        <v>7.6</v>
      </c>
      <c r="Z5" s="37">
        <f>V5+Y5-X5</f>
        <v>10.6</v>
      </c>
      <c r="AA5" s="109">
        <f>VLOOKUP(Z5,AL$5:AM$11,2,FALSE)</f>
        <v>3</v>
      </c>
      <c r="AB5" s="39">
        <f>G5+M5+T5+Z5</f>
        <v>43.9</v>
      </c>
      <c r="AC5" s="38">
        <f>VLOOKUP(AB5,AN$5:AO$11,2,FALSE)</f>
        <v>2</v>
      </c>
      <c r="AE5" s="27">
        <v>1</v>
      </c>
      <c r="AF5" s="27">
        <f>LARGE(G$5:G$11,$AE5)</f>
        <v>12.2</v>
      </c>
      <c r="AG5" s="27">
        <f>IF(AF5=AF4,AG4,AG4+1)</f>
        <v>1</v>
      </c>
      <c r="AH5" s="27">
        <f>LARGE(M$5:M$11,$AE5)</f>
        <v>10.9</v>
      </c>
      <c r="AI5" s="27">
        <f>IF(AH5=AH4,AI4,AI4+1)</f>
        <v>1</v>
      </c>
      <c r="AJ5" s="27">
        <f>LARGE(T$5:T$11,$AE5)</f>
        <v>11.399999999999999</v>
      </c>
      <c r="AK5" s="27">
        <f>IF(AJ5=AJ4,AK4,AK4+1)</f>
        <v>1</v>
      </c>
      <c r="AL5" s="27">
        <f>LARGE(Z$5:Z$11,$AE5)</f>
        <v>10.9</v>
      </c>
      <c r="AM5" s="27">
        <f>IF(AL5=AL4,AM4,AM4+1)</f>
        <v>1</v>
      </c>
      <c r="AN5" s="27">
        <f>LARGE(AB$5:AB$11,$AE5)</f>
        <v>44.300000000000004</v>
      </c>
      <c r="AO5" s="27">
        <f>IF(AN5=AN4,AO4,AO4+1)</f>
        <v>1</v>
      </c>
    </row>
    <row r="6" spans="1:41" ht="18" x14ac:dyDescent="0.25">
      <c r="A6" s="76">
        <v>8</v>
      </c>
      <c r="B6" s="79" t="s">
        <v>27</v>
      </c>
      <c r="C6" s="55">
        <v>2.8</v>
      </c>
      <c r="D6" s="52">
        <v>1</v>
      </c>
      <c r="E6" s="53">
        <v>0</v>
      </c>
      <c r="F6" s="54">
        <f t="shared" ref="F6:F11" si="0">10-D6</f>
        <v>9</v>
      </c>
      <c r="G6" s="11">
        <f t="shared" ref="G6:G11" si="1">C6+F6-E6</f>
        <v>11.8</v>
      </c>
      <c r="H6" s="60">
        <f t="shared" ref="H6:H11" si="2">VLOOKUP(G6,AF$5:AG$11,2,FALSE)</f>
        <v>3</v>
      </c>
      <c r="I6" s="55">
        <v>2.5</v>
      </c>
      <c r="J6" s="52">
        <v>1.6</v>
      </c>
      <c r="K6" s="53">
        <v>0</v>
      </c>
      <c r="L6" s="54">
        <f t="shared" ref="L6:L11" si="3">10-J6</f>
        <v>8.4</v>
      </c>
      <c r="M6" s="11">
        <f t="shared" ref="M6:M11" si="4">I6+L6-K6</f>
        <v>10.9</v>
      </c>
      <c r="N6" s="60">
        <f t="shared" ref="N6:N11" si="5">VLOOKUP(M6,AH$5:AI$11,2,FALSE)</f>
        <v>1</v>
      </c>
      <c r="O6" s="55">
        <v>3</v>
      </c>
      <c r="P6" s="52">
        <v>2.2999999999999998</v>
      </c>
      <c r="Q6" s="53">
        <v>0</v>
      </c>
      <c r="R6" s="53">
        <v>0</v>
      </c>
      <c r="S6" s="54">
        <f t="shared" ref="S6:S11" si="6">10-P6</f>
        <v>7.7</v>
      </c>
      <c r="T6" s="11">
        <f t="shared" ref="T6:T11" si="7">O6+R6+S6-Q6</f>
        <v>10.7</v>
      </c>
      <c r="U6" s="60">
        <f t="shared" ref="U6:U11" si="8">VLOOKUP(T6,AJ$5:AK$11,2,FALSE)</f>
        <v>3</v>
      </c>
      <c r="V6" s="55">
        <v>3</v>
      </c>
      <c r="W6" s="52">
        <v>2.1</v>
      </c>
      <c r="X6" s="53">
        <v>0</v>
      </c>
      <c r="Y6" s="54">
        <f t="shared" ref="Y6:Y11" si="9">10-W6</f>
        <v>7.9</v>
      </c>
      <c r="Z6" s="11">
        <f t="shared" ref="Z6:Z11" si="10">V6+Y6-X6</f>
        <v>10.9</v>
      </c>
      <c r="AA6" s="60">
        <f t="shared" ref="AA6:AA11" si="11">VLOOKUP(Z6,AL$5:AM$11,2,FALSE)</f>
        <v>1</v>
      </c>
      <c r="AB6" s="13">
        <f t="shared" ref="AB6:AB11" si="12">G6+M6+T6+Z6</f>
        <v>44.300000000000004</v>
      </c>
      <c r="AC6" s="12">
        <f t="shared" ref="AC6:AC11" si="13">VLOOKUP(AB6,AN$5:AO$11,2,FALSE)</f>
        <v>1</v>
      </c>
      <c r="AE6" s="27">
        <v>2</v>
      </c>
      <c r="AF6" s="27">
        <f t="shared" ref="AF6:AF11" si="14">LARGE(G$5:G$11,$AE6)</f>
        <v>12.100000000000001</v>
      </c>
      <c r="AG6" s="27">
        <f t="shared" ref="AG6:AG11" si="15">IF(AF6=AF5,AG5,AG5+1)</f>
        <v>2</v>
      </c>
      <c r="AH6" s="27">
        <f t="shared" ref="AH6:AH11" si="16">LARGE(M$5:M$11,$AE6)</f>
        <v>10.199999999999999</v>
      </c>
      <c r="AI6" s="27">
        <f t="shared" ref="AI6:AI11" si="17">IF(AH6=AH5,AI5,AI5+1)</f>
        <v>2</v>
      </c>
      <c r="AJ6" s="27">
        <f t="shared" ref="AJ6:AJ11" si="18">LARGE(T$5:T$11,$AE6)</f>
        <v>11.2</v>
      </c>
      <c r="AK6" s="27">
        <f t="shared" ref="AK6:AK11" si="19">IF(AJ6=AJ5,AK5,AK5+1)</f>
        <v>2</v>
      </c>
      <c r="AL6" s="27">
        <f t="shared" ref="AL6:AL11" si="20">LARGE(Z$5:Z$11,$AE6)</f>
        <v>10.9</v>
      </c>
      <c r="AM6" s="27">
        <f t="shared" ref="AM6:AM11" si="21">IF(AL6=AL5,AM5,AM5+1)</f>
        <v>1</v>
      </c>
      <c r="AN6" s="27">
        <f t="shared" ref="AN6:AN11" si="22">LARGE(AB$5:AB$11,$AE6)</f>
        <v>43.9</v>
      </c>
      <c r="AO6" s="27">
        <f t="shared" ref="AO6:AO11" si="23">IF(AN6=AN5,AO5,AO5+1)</f>
        <v>2</v>
      </c>
    </row>
    <row r="7" spans="1:41" ht="18" x14ac:dyDescent="0.25">
      <c r="A7" s="76">
        <v>9</v>
      </c>
      <c r="B7" s="79" t="s">
        <v>52</v>
      </c>
      <c r="C7" s="55">
        <v>2.8</v>
      </c>
      <c r="D7" s="52">
        <v>0.7</v>
      </c>
      <c r="E7" s="53">
        <v>0</v>
      </c>
      <c r="F7" s="54">
        <f t="shared" si="0"/>
        <v>9.3000000000000007</v>
      </c>
      <c r="G7" s="11">
        <f t="shared" si="1"/>
        <v>12.100000000000001</v>
      </c>
      <c r="H7" s="60">
        <f t="shared" si="2"/>
        <v>2</v>
      </c>
      <c r="I7" s="55">
        <v>2.5</v>
      </c>
      <c r="J7" s="52">
        <v>2.4</v>
      </c>
      <c r="K7" s="53">
        <v>0</v>
      </c>
      <c r="L7" s="54">
        <f t="shared" si="3"/>
        <v>7.6</v>
      </c>
      <c r="M7" s="11">
        <f t="shared" si="4"/>
        <v>10.1</v>
      </c>
      <c r="N7" s="60">
        <f t="shared" si="5"/>
        <v>3</v>
      </c>
      <c r="O7" s="55">
        <v>3.2</v>
      </c>
      <c r="P7" s="52">
        <v>2.8</v>
      </c>
      <c r="Q7" s="53">
        <v>0</v>
      </c>
      <c r="R7" s="53">
        <v>0</v>
      </c>
      <c r="S7" s="54">
        <f t="shared" si="6"/>
        <v>7.2</v>
      </c>
      <c r="T7" s="11">
        <f t="shared" si="7"/>
        <v>10.4</v>
      </c>
      <c r="U7" s="60">
        <f t="shared" si="8"/>
        <v>4</v>
      </c>
      <c r="V7" s="55">
        <v>2.9</v>
      </c>
      <c r="W7" s="52">
        <v>2.7</v>
      </c>
      <c r="X7" s="53">
        <v>0</v>
      </c>
      <c r="Y7" s="54">
        <f t="shared" si="9"/>
        <v>7.3</v>
      </c>
      <c r="Z7" s="11">
        <f t="shared" si="10"/>
        <v>10.199999999999999</v>
      </c>
      <c r="AA7" s="60">
        <f t="shared" si="11"/>
        <v>5</v>
      </c>
      <c r="AB7" s="13">
        <f t="shared" si="12"/>
        <v>42.8</v>
      </c>
      <c r="AC7" s="12">
        <f t="shared" si="13"/>
        <v>4</v>
      </c>
      <c r="AE7" s="27">
        <v>3</v>
      </c>
      <c r="AF7" s="27">
        <f t="shared" si="14"/>
        <v>11.8</v>
      </c>
      <c r="AG7" s="27">
        <f t="shared" si="15"/>
        <v>3</v>
      </c>
      <c r="AH7" s="27">
        <f t="shared" si="16"/>
        <v>10.1</v>
      </c>
      <c r="AI7" s="27">
        <f t="shared" si="17"/>
        <v>3</v>
      </c>
      <c r="AJ7" s="27">
        <f t="shared" si="18"/>
        <v>10.7</v>
      </c>
      <c r="AK7" s="27">
        <f t="shared" si="19"/>
        <v>3</v>
      </c>
      <c r="AL7" s="27">
        <f t="shared" si="20"/>
        <v>10.7</v>
      </c>
      <c r="AM7" s="27">
        <f t="shared" si="21"/>
        <v>2</v>
      </c>
      <c r="AN7" s="27">
        <f t="shared" si="22"/>
        <v>42.999999999999993</v>
      </c>
      <c r="AO7" s="27">
        <f t="shared" si="23"/>
        <v>3</v>
      </c>
    </row>
    <row r="8" spans="1:41" ht="18" x14ac:dyDescent="0.25">
      <c r="A8" s="76">
        <v>10</v>
      </c>
      <c r="B8" s="79" t="s">
        <v>20</v>
      </c>
      <c r="C8" s="55">
        <v>2.8</v>
      </c>
      <c r="D8" s="52">
        <v>1.1000000000000001</v>
      </c>
      <c r="E8" s="53">
        <v>0</v>
      </c>
      <c r="F8" s="54">
        <f t="shared" si="0"/>
        <v>8.9</v>
      </c>
      <c r="G8" s="11">
        <f t="shared" si="1"/>
        <v>11.7</v>
      </c>
      <c r="H8" s="60">
        <f t="shared" si="2"/>
        <v>4</v>
      </c>
      <c r="I8" s="55">
        <v>1.8</v>
      </c>
      <c r="J8" s="52">
        <v>1.9</v>
      </c>
      <c r="K8" s="53">
        <v>0</v>
      </c>
      <c r="L8" s="54">
        <f t="shared" si="3"/>
        <v>8.1</v>
      </c>
      <c r="M8" s="11">
        <f t="shared" si="4"/>
        <v>9.9</v>
      </c>
      <c r="N8" s="60">
        <f t="shared" si="5"/>
        <v>4</v>
      </c>
      <c r="O8" s="55">
        <v>2.7</v>
      </c>
      <c r="P8" s="52">
        <v>2.7</v>
      </c>
      <c r="Q8" s="53">
        <v>0</v>
      </c>
      <c r="R8" s="53">
        <v>0</v>
      </c>
      <c r="S8" s="54">
        <f t="shared" si="6"/>
        <v>7.3</v>
      </c>
      <c r="T8" s="11">
        <f t="shared" si="7"/>
        <v>10</v>
      </c>
      <c r="U8" s="60">
        <f t="shared" si="8"/>
        <v>6</v>
      </c>
      <c r="V8" s="55">
        <v>3.1</v>
      </c>
      <c r="W8" s="52">
        <v>3</v>
      </c>
      <c r="X8" s="53">
        <v>0</v>
      </c>
      <c r="Y8" s="54">
        <f t="shared" si="9"/>
        <v>7</v>
      </c>
      <c r="Z8" s="11">
        <f t="shared" si="10"/>
        <v>10.1</v>
      </c>
      <c r="AA8" s="60">
        <f t="shared" si="11"/>
        <v>6</v>
      </c>
      <c r="AB8" s="13">
        <f t="shared" si="12"/>
        <v>41.7</v>
      </c>
      <c r="AC8" s="12">
        <f t="shared" si="13"/>
        <v>6</v>
      </c>
      <c r="AE8" s="27">
        <v>4</v>
      </c>
      <c r="AF8" s="27">
        <f t="shared" si="14"/>
        <v>11.7</v>
      </c>
      <c r="AG8" s="27">
        <f t="shared" si="15"/>
        <v>4</v>
      </c>
      <c r="AH8" s="27">
        <f t="shared" si="16"/>
        <v>9.9</v>
      </c>
      <c r="AI8" s="27">
        <f t="shared" si="17"/>
        <v>4</v>
      </c>
      <c r="AJ8" s="27">
        <f t="shared" si="18"/>
        <v>10.4</v>
      </c>
      <c r="AK8" s="27">
        <f t="shared" si="19"/>
        <v>4</v>
      </c>
      <c r="AL8" s="27">
        <f t="shared" si="20"/>
        <v>10.6</v>
      </c>
      <c r="AM8" s="27">
        <f t="shared" si="21"/>
        <v>3</v>
      </c>
      <c r="AN8" s="27">
        <f t="shared" si="22"/>
        <v>42.8</v>
      </c>
      <c r="AO8" s="27">
        <f t="shared" si="23"/>
        <v>4</v>
      </c>
    </row>
    <row r="9" spans="1:41" ht="18" x14ac:dyDescent="0.25">
      <c r="A9" s="76">
        <v>11</v>
      </c>
      <c r="B9" s="79" t="s">
        <v>30</v>
      </c>
      <c r="C9" s="55">
        <v>2.8</v>
      </c>
      <c r="D9" s="52">
        <v>1.1000000000000001</v>
      </c>
      <c r="E9" s="53">
        <v>0</v>
      </c>
      <c r="F9" s="54">
        <f t="shared" si="0"/>
        <v>8.9</v>
      </c>
      <c r="G9" s="11">
        <f t="shared" si="1"/>
        <v>11.7</v>
      </c>
      <c r="H9" s="60">
        <f t="shared" si="2"/>
        <v>4</v>
      </c>
      <c r="I9" s="55">
        <v>2</v>
      </c>
      <c r="J9" s="52">
        <v>1.8</v>
      </c>
      <c r="K9" s="53">
        <v>0</v>
      </c>
      <c r="L9" s="54">
        <f t="shared" si="3"/>
        <v>8.1999999999999993</v>
      </c>
      <c r="M9" s="11">
        <f t="shared" si="4"/>
        <v>10.199999999999999</v>
      </c>
      <c r="N9" s="60">
        <f t="shared" si="5"/>
        <v>2</v>
      </c>
      <c r="O9" s="55">
        <v>2.8</v>
      </c>
      <c r="P9" s="52">
        <v>2.7</v>
      </c>
      <c r="Q9" s="53">
        <v>0</v>
      </c>
      <c r="R9" s="53">
        <v>0</v>
      </c>
      <c r="S9" s="54">
        <f t="shared" si="6"/>
        <v>7.3</v>
      </c>
      <c r="T9" s="11">
        <f t="shared" si="7"/>
        <v>10.1</v>
      </c>
      <c r="U9" s="60">
        <f t="shared" si="8"/>
        <v>5</v>
      </c>
      <c r="V9" s="55">
        <v>2.9</v>
      </c>
      <c r="W9" s="52">
        <v>2.6</v>
      </c>
      <c r="X9" s="53">
        <v>0</v>
      </c>
      <c r="Y9" s="54">
        <f t="shared" si="9"/>
        <v>7.4</v>
      </c>
      <c r="Z9" s="11">
        <f t="shared" si="10"/>
        <v>10.3</v>
      </c>
      <c r="AA9" s="60">
        <f t="shared" si="11"/>
        <v>4</v>
      </c>
      <c r="AB9" s="13">
        <f t="shared" si="12"/>
        <v>42.3</v>
      </c>
      <c r="AC9" s="12">
        <f t="shared" si="13"/>
        <v>5</v>
      </c>
      <c r="AE9" s="27">
        <v>5</v>
      </c>
      <c r="AF9" s="27">
        <f t="shared" si="14"/>
        <v>11.7</v>
      </c>
      <c r="AG9" s="27">
        <f t="shared" si="15"/>
        <v>4</v>
      </c>
      <c r="AH9" s="27">
        <f t="shared" si="16"/>
        <v>9.6999999999999993</v>
      </c>
      <c r="AI9" s="27">
        <f t="shared" si="17"/>
        <v>5</v>
      </c>
      <c r="AJ9" s="27">
        <f t="shared" si="18"/>
        <v>10.4</v>
      </c>
      <c r="AK9" s="27">
        <f t="shared" si="19"/>
        <v>4</v>
      </c>
      <c r="AL9" s="27">
        <f t="shared" si="20"/>
        <v>10.3</v>
      </c>
      <c r="AM9" s="27">
        <f t="shared" si="21"/>
        <v>4</v>
      </c>
      <c r="AN9" s="27">
        <f t="shared" si="22"/>
        <v>42.3</v>
      </c>
      <c r="AO9" s="27">
        <f t="shared" si="23"/>
        <v>5</v>
      </c>
    </row>
    <row r="10" spans="1:41" ht="18" x14ac:dyDescent="0.25">
      <c r="A10" s="76">
        <v>12</v>
      </c>
      <c r="B10" s="79" t="s">
        <v>36</v>
      </c>
      <c r="C10" s="55">
        <v>2.8</v>
      </c>
      <c r="D10" s="52">
        <v>1.1000000000000001</v>
      </c>
      <c r="E10" s="53">
        <v>0</v>
      </c>
      <c r="F10" s="54">
        <f t="shared" si="0"/>
        <v>8.9</v>
      </c>
      <c r="G10" s="11">
        <f t="shared" si="1"/>
        <v>11.7</v>
      </c>
      <c r="H10" s="60">
        <f t="shared" si="2"/>
        <v>4</v>
      </c>
      <c r="I10" s="55">
        <v>2.2999999999999998</v>
      </c>
      <c r="J10" s="52">
        <v>3.1</v>
      </c>
      <c r="K10" s="53">
        <v>0</v>
      </c>
      <c r="L10" s="54">
        <f t="shared" si="3"/>
        <v>6.9</v>
      </c>
      <c r="M10" s="11">
        <f t="shared" si="4"/>
        <v>9.1999999999999993</v>
      </c>
      <c r="N10" s="60">
        <f t="shared" si="5"/>
        <v>6</v>
      </c>
      <c r="O10" s="55">
        <v>3.2</v>
      </c>
      <c r="P10" s="52">
        <v>2</v>
      </c>
      <c r="Q10" s="53">
        <v>0</v>
      </c>
      <c r="R10" s="53">
        <v>0</v>
      </c>
      <c r="S10" s="54">
        <f t="shared" si="6"/>
        <v>8</v>
      </c>
      <c r="T10" s="11">
        <f t="shared" si="7"/>
        <v>11.2</v>
      </c>
      <c r="U10" s="60">
        <f t="shared" si="8"/>
        <v>2</v>
      </c>
      <c r="V10" s="55">
        <v>2.9</v>
      </c>
      <c r="W10" s="52">
        <v>2</v>
      </c>
      <c r="X10" s="53">
        <v>0</v>
      </c>
      <c r="Y10" s="54">
        <f t="shared" si="9"/>
        <v>8</v>
      </c>
      <c r="Z10" s="11">
        <f t="shared" si="10"/>
        <v>10.9</v>
      </c>
      <c r="AA10" s="60">
        <f t="shared" si="11"/>
        <v>1</v>
      </c>
      <c r="AB10" s="13">
        <f t="shared" si="12"/>
        <v>42.999999999999993</v>
      </c>
      <c r="AC10" s="12">
        <f t="shared" si="13"/>
        <v>3</v>
      </c>
      <c r="AE10" s="27">
        <v>6</v>
      </c>
      <c r="AF10" s="27">
        <f t="shared" si="14"/>
        <v>11.7</v>
      </c>
      <c r="AG10" s="27">
        <f t="shared" si="15"/>
        <v>4</v>
      </c>
      <c r="AH10" s="27">
        <f t="shared" si="16"/>
        <v>9.1999999999999993</v>
      </c>
      <c r="AI10" s="27">
        <f t="shared" si="17"/>
        <v>6</v>
      </c>
      <c r="AJ10" s="27">
        <f t="shared" si="18"/>
        <v>10.1</v>
      </c>
      <c r="AK10" s="27">
        <f t="shared" si="19"/>
        <v>5</v>
      </c>
      <c r="AL10" s="27">
        <f t="shared" si="20"/>
        <v>10.199999999999999</v>
      </c>
      <c r="AM10" s="27">
        <f t="shared" si="21"/>
        <v>5</v>
      </c>
      <c r="AN10" s="27">
        <f t="shared" si="22"/>
        <v>41.7</v>
      </c>
      <c r="AO10" s="27">
        <f t="shared" si="23"/>
        <v>6</v>
      </c>
    </row>
    <row r="11" spans="1:41" ht="18.75" thickBot="1" x14ac:dyDescent="0.3">
      <c r="A11" s="63">
        <v>13</v>
      </c>
      <c r="B11" s="77" t="s">
        <v>53</v>
      </c>
      <c r="C11" s="56">
        <v>2</v>
      </c>
      <c r="D11" s="57">
        <v>1.2</v>
      </c>
      <c r="E11" s="58">
        <v>0</v>
      </c>
      <c r="F11" s="59">
        <f t="shared" si="0"/>
        <v>8.8000000000000007</v>
      </c>
      <c r="G11" s="43">
        <f t="shared" si="1"/>
        <v>10.8</v>
      </c>
      <c r="H11" s="61">
        <f t="shared" si="2"/>
        <v>5</v>
      </c>
      <c r="I11" s="56">
        <v>1.7</v>
      </c>
      <c r="J11" s="57">
        <v>2.5</v>
      </c>
      <c r="K11" s="58">
        <v>0</v>
      </c>
      <c r="L11" s="59">
        <f t="shared" si="3"/>
        <v>7.5</v>
      </c>
      <c r="M11" s="43">
        <f t="shared" si="4"/>
        <v>9.1999999999999993</v>
      </c>
      <c r="N11" s="61">
        <f t="shared" si="5"/>
        <v>6</v>
      </c>
      <c r="O11" s="56">
        <v>2.9</v>
      </c>
      <c r="P11" s="57">
        <v>2.5</v>
      </c>
      <c r="Q11" s="58">
        <v>0</v>
      </c>
      <c r="R11" s="58">
        <v>0</v>
      </c>
      <c r="S11" s="59">
        <f t="shared" si="6"/>
        <v>7.5</v>
      </c>
      <c r="T11" s="43">
        <f t="shared" si="7"/>
        <v>10.4</v>
      </c>
      <c r="U11" s="61">
        <f t="shared" si="8"/>
        <v>4</v>
      </c>
      <c r="V11" s="56">
        <v>2.9</v>
      </c>
      <c r="W11" s="57">
        <v>2.2000000000000002</v>
      </c>
      <c r="X11" s="58">
        <v>0</v>
      </c>
      <c r="Y11" s="59">
        <f t="shared" si="9"/>
        <v>7.8</v>
      </c>
      <c r="Z11" s="43">
        <f t="shared" si="10"/>
        <v>10.7</v>
      </c>
      <c r="AA11" s="61">
        <f t="shared" si="11"/>
        <v>2</v>
      </c>
      <c r="AB11" s="45">
        <f t="shared" si="12"/>
        <v>41.099999999999994</v>
      </c>
      <c r="AC11" s="44">
        <f t="shared" si="13"/>
        <v>7</v>
      </c>
      <c r="AE11" s="27">
        <v>7</v>
      </c>
      <c r="AF11" s="27">
        <f t="shared" si="14"/>
        <v>10.8</v>
      </c>
      <c r="AG11" s="27">
        <f t="shared" si="15"/>
        <v>5</v>
      </c>
      <c r="AH11" s="27">
        <f t="shared" si="16"/>
        <v>9.1999999999999993</v>
      </c>
      <c r="AI11" s="27">
        <f t="shared" si="17"/>
        <v>6</v>
      </c>
      <c r="AJ11" s="27">
        <f t="shared" si="18"/>
        <v>10</v>
      </c>
      <c r="AK11" s="27">
        <f t="shared" si="19"/>
        <v>6</v>
      </c>
      <c r="AL11" s="27">
        <f t="shared" si="20"/>
        <v>10.1</v>
      </c>
      <c r="AM11" s="27">
        <f t="shared" si="21"/>
        <v>6</v>
      </c>
      <c r="AN11" s="27">
        <f t="shared" si="22"/>
        <v>41.099999999999994</v>
      </c>
      <c r="AO11" s="27">
        <f t="shared" si="23"/>
        <v>7</v>
      </c>
    </row>
    <row r="12" spans="1:41" ht="18.75" thickBot="1" x14ac:dyDescent="0.3">
      <c r="A12" s="90"/>
      <c r="B12" s="91"/>
      <c r="C12" s="17"/>
      <c r="D12" s="17"/>
      <c r="E12" s="18"/>
      <c r="F12" s="19"/>
      <c r="G12" s="22"/>
      <c r="H12" s="23"/>
      <c r="I12" s="17"/>
      <c r="J12" s="17"/>
      <c r="K12" s="18"/>
      <c r="L12" s="19"/>
      <c r="M12" s="22"/>
      <c r="N12" s="23"/>
      <c r="O12" s="17"/>
      <c r="P12" s="17"/>
      <c r="Q12" s="18"/>
      <c r="R12" s="18"/>
      <c r="S12" s="19"/>
      <c r="T12" s="22"/>
      <c r="U12" s="21"/>
      <c r="V12" s="17"/>
      <c r="W12" s="17"/>
      <c r="X12" s="18"/>
      <c r="Y12" s="19"/>
      <c r="Z12" s="20"/>
      <c r="AA12" s="21"/>
      <c r="AB12" s="20"/>
      <c r="AC12" s="92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38.25" thickBot="1" x14ac:dyDescent="0.55000000000000004">
      <c r="A13" s="66" t="s">
        <v>56</v>
      </c>
      <c r="B13" s="67"/>
      <c r="C13" s="4"/>
      <c r="D13" s="4"/>
      <c r="E13" s="4"/>
      <c r="F13" s="3"/>
      <c r="G13" s="3"/>
      <c r="H13" s="2"/>
      <c r="I13" s="5"/>
      <c r="J13" s="5"/>
      <c r="K13" s="5"/>
      <c r="L13" s="3"/>
      <c r="M13" s="3"/>
      <c r="N13" s="3"/>
      <c r="O13" s="4"/>
      <c r="P13" s="4"/>
      <c r="Q13" s="4"/>
      <c r="R13" s="4"/>
      <c r="S13" s="5" t="s">
        <v>0</v>
      </c>
      <c r="T13" s="3"/>
      <c r="U13" s="2"/>
      <c r="V13" s="5"/>
      <c r="W13" s="5"/>
      <c r="X13" s="5"/>
      <c r="Y13" s="3"/>
      <c r="Z13" s="3"/>
      <c r="AA13" s="3"/>
      <c r="AB13" s="3"/>
      <c r="AC13" s="6"/>
    </row>
    <row r="14" spans="1:41" ht="18.75" thickBot="1" x14ac:dyDescent="0.3">
      <c r="A14" s="69" t="s">
        <v>1</v>
      </c>
      <c r="B14" s="78" t="s">
        <v>2</v>
      </c>
      <c r="C14" s="9" t="s">
        <v>3</v>
      </c>
      <c r="D14" s="10"/>
      <c r="E14" s="10"/>
      <c r="F14" s="10"/>
      <c r="G14" s="131"/>
      <c r="H14" s="132"/>
      <c r="I14" s="9" t="s">
        <v>4</v>
      </c>
      <c r="J14" s="10"/>
      <c r="K14" s="10"/>
      <c r="L14" s="10"/>
      <c r="M14" s="131"/>
      <c r="N14" s="132"/>
      <c r="O14" s="9" t="s">
        <v>5</v>
      </c>
      <c r="P14" s="10"/>
      <c r="Q14" s="10"/>
      <c r="R14" s="10"/>
      <c r="S14" s="10"/>
      <c r="T14" s="131"/>
      <c r="U14" s="132"/>
      <c r="V14" s="9" t="s">
        <v>6</v>
      </c>
      <c r="W14" s="10"/>
      <c r="X14" s="10"/>
      <c r="Y14" s="10"/>
      <c r="Z14" s="131"/>
      <c r="AA14" s="132"/>
      <c r="AB14" s="133" t="s">
        <v>7</v>
      </c>
      <c r="AC14" s="134"/>
      <c r="AE14" s="31"/>
      <c r="AF14" s="31" t="s">
        <v>3</v>
      </c>
      <c r="AG14" s="31"/>
      <c r="AH14" s="32" t="s">
        <v>4</v>
      </c>
      <c r="AI14" s="32"/>
      <c r="AJ14" s="31" t="s">
        <v>5</v>
      </c>
      <c r="AK14" s="31"/>
      <c r="AL14" s="32" t="s">
        <v>6</v>
      </c>
      <c r="AM14" s="32"/>
      <c r="AN14" s="32" t="s">
        <v>7</v>
      </c>
      <c r="AO14" s="32"/>
    </row>
    <row r="15" spans="1:41" ht="18.75" thickBot="1" x14ac:dyDescent="0.3">
      <c r="A15" s="29"/>
      <c r="B15" s="73"/>
      <c r="C15" s="101" t="s">
        <v>8</v>
      </c>
      <c r="D15" s="102" t="s">
        <v>12</v>
      </c>
      <c r="E15" s="102" t="s">
        <v>14</v>
      </c>
      <c r="F15" s="103" t="s">
        <v>9</v>
      </c>
      <c r="G15" s="104" t="s">
        <v>10</v>
      </c>
      <c r="H15" s="105" t="s">
        <v>11</v>
      </c>
      <c r="I15" s="110" t="s">
        <v>8</v>
      </c>
      <c r="J15" s="102" t="s">
        <v>12</v>
      </c>
      <c r="K15" s="102" t="s">
        <v>14</v>
      </c>
      <c r="L15" s="103" t="s">
        <v>9</v>
      </c>
      <c r="M15" s="104" t="s">
        <v>10</v>
      </c>
      <c r="N15" s="105" t="s">
        <v>11</v>
      </c>
      <c r="O15" s="110" t="s">
        <v>8</v>
      </c>
      <c r="P15" s="102" t="s">
        <v>12</v>
      </c>
      <c r="Q15" s="102" t="s">
        <v>14</v>
      </c>
      <c r="R15" s="102" t="s">
        <v>13</v>
      </c>
      <c r="S15" s="103" t="s">
        <v>9</v>
      </c>
      <c r="T15" s="104" t="s">
        <v>10</v>
      </c>
      <c r="U15" s="105" t="s">
        <v>11</v>
      </c>
      <c r="V15" s="110" t="s">
        <v>8</v>
      </c>
      <c r="W15" s="102" t="s">
        <v>12</v>
      </c>
      <c r="X15" s="102" t="s">
        <v>14</v>
      </c>
      <c r="Y15" s="103" t="s">
        <v>9</v>
      </c>
      <c r="Z15" s="104" t="s">
        <v>10</v>
      </c>
      <c r="AA15" s="105" t="s">
        <v>11</v>
      </c>
      <c r="AB15" s="111" t="s">
        <v>10</v>
      </c>
      <c r="AC15" s="105" t="s">
        <v>11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ht="18" x14ac:dyDescent="0.25">
      <c r="A16" s="76">
        <v>14</v>
      </c>
      <c r="B16" s="79" t="s">
        <v>25</v>
      </c>
      <c r="C16" s="75">
        <v>1</v>
      </c>
      <c r="D16" s="106">
        <v>1</v>
      </c>
      <c r="E16" s="107">
        <v>0</v>
      </c>
      <c r="F16" s="108">
        <f>10-D16</f>
        <v>9</v>
      </c>
      <c r="G16" s="37">
        <f>C16+F16-E16</f>
        <v>10</v>
      </c>
      <c r="H16" s="109">
        <f>VLOOKUP(G16,AF$16:AG$21,2,FALSE)</f>
        <v>1</v>
      </c>
      <c r="I16" s="75">
        <v>2.4</v>
      </c>
      <c r="J16" s="106">
        <v>2.2999999999999998</v>
      </c>
      <c r="K16" s="107">
        <v>0</v>
      </c>
      <c r="L16" s="108">
        <f>10-J16</f>
        <v>7.7</v>
      </c>
      <c r="M16" s="37">
        <f>I16+L16-K16</f>
        <v>10.1</v>
      </c>
      <c r="N16" s="109">
        <f>VLOOKUP(M16,AH$16:AI$21,2,FALSE)</f>
        <v>2</v>
      </c>
      <c r="O16" s="75">
        <v>2.7</v>
      </c>
      <c r="P16" s="106">
        <v>2.7</v>
      </c>
      <c r="Q16" s="107">
        <v>0</v>
      </c>
      <c r="R16" s="107">
        <v>0</v>
      </c>
      <c r="S16" s="108">
        <f>10-P16</f>
        <v>7.3</v>
      </c>
      <c r="T16" s="37">
        <f>O16+R16+S16-Q16</f>
        <v>10</v>
      </c>
      <c r="U16" s="109">
        <f>VLOOKUP(T16,AJ$16:AK$21,2,FALSE)</f>
        <v>4</v>
      </c>
      <c r="V16" s="75">
        <v>3</v>
      </c>
      <c r="W16" s="106">
        <v>2</v>
      </c>
      <c r="X16" s="107">
        <v>0</v>
      </c>
      <c r="Y16" s="108">
        <f>10-W16</f>
        <v>8</v>
      </c>
      <c r="Z16" s="37">
        <f>V16+Y16-X16</f>
        <v>11</v>
      </c>
      <c r="AA16" s="109">
        <f>VLOOKUP(Z16,AL$16:AM$21,2,FALSE)</f>
        <v>1</v>
      </c>
      <c r="AB16" s="39">
        <f>G16+M16+T16+Z16</f>
        <v>41.1</v>
      </c>
      <c r="AC16" s="38">
        <f>VLOOKUP(AB16,AN$16:AO$21,2,FALSE)</f>
        <v>2</v>
      </c>
      <c r="AE16" s="27">
        <v>1</v>
      </c>
      <c r="AF16" s="27">
        <f>LARGE(G$16:G$21,$AE16)</f>
        <v>10</v>
      </c>
      <c r="AG16" s="27">
        <f>IF(AF16=AF15,AG15,AG15+1)</f>
        <v>1</v>
      </c>
      <c r="AH16" s="27">
        <f>LARGE(M$16:M$21,$AE16)</f>
        <v>10.3</v>
      </c>
      <c r="AI16" s="27">
        <f>IF(AH16=AH15,AI15,AI15+1)</f>
        <v>1</v>
      </c>
      <c r="AJ16" s="27">
        <f>LARGE(T$16:T$21,$AE16)</f>
        <v>10.7</v>
      </c>
      <c r="AK16" s="27">
        <f>IF(AJ16=AJ15,AK15,AK15+1)</f>
        <v>1</v>
      </c>
      <c r="AL16" s="27">
        <f>LARGE(Z$16:Z$21,$AE16)</f>
        <v>11</v>
      </c>
      <c r="AM16" s="27">
        <f>IF(AL16=AL15,AM15,AM15+1)</f>
        <v>1</v>
      </c>
      <c r="AN16" s="27">
        <f>LARGE(AB$16:AB$21,$AE16)</f>
        <v>41.2</v>
      </c>
      <c r="AO16" s="27">
        <f>IF(AN16=AN15,AO15,AO15+1)</f>
        <v>1</v>
      </c>
    </row>
    <row r="17" spans="1:57" ht="18" x14ac:dyDescent="0.25">
      <c r="A17" s="76">
        <v>15</v>
      </c>
      <c r="B17" s="79" t="s">
        <v>55</v>
      </c>
      <c r="C17" s="55">
        <v>1</v>
      </c>
      <c r="D17" s="52">
        <v>1.2</v>
      </c>
      <c r="E17" s="53">
        <v>0</v>
      </c>
      <c r="F17" s="54">
        <f t="shared" ref="F17:F21" si="24">10-D17</f>
        <v>8.8000000000000007</v>
      </c>
      <c r="G17" s="11">
        <f t="shared" ref="G17:G21" si="25">C17+F17-E17</f>
        <v>9.8000000000000007</v>
      </c>
      <c r="H17" s="60">
        <f t="shared" ref="H17:H21" si="26">VLOOKUP(G17,AF$16:AG$21,2,FALSE)</f>
        <v>3</v>
      </c>
      <c r="I17" s="55">
        <v>2.1</v>
      </c>
      <c r="J17" s="52">
        <v>2.8</v>
      </c>
      <c r="K17" s="53">
        <v>0</v>
      </c>
      <c r="L17" s="54">
        <f t="shared" ref="L17:L21" si="27">10-J17</f>
        <v>7.2</v>
      </c>
      <c r="M17" s="11">
        <f t="shared" ref="M17:M21" si="28">I17+L17-K17</f>
        <v>9.3000000000000007</v>
      </c>
      <c r="N17" s="60">
        <f t="shared" ref="N17:N21" si="29">VLOOKUP(M17,AH$16:AI$21,2,FALSE)</f>
        <v>4</v>
      </c>
      <c r="O17" s="55">
        <v>2.7</v>
      </c>
      <c r="P17" s="52">
        <v>2.9</v>
      </c>
      <c r="Q17" s="53">
        <v>0</v>
      </c>
      <c r="R17" s="53">
        <v>0</v>
      </c>
      <c r="S17" s="54">
        <f t="shared" ref="S17:S21" si="30">10-P17</f>
        <v>7.1</v>
      </c>
      <c r="T17" s="11">
        <f t="shared" ref="T17:T21" si="31">O17+R17+S17-Q17</f>
        <v>9.8000000000000007</v>
      </c>
      <c r="U17" s="60">
        <f t="shared" ref="U17:U21" si="32">VLOOKUP(T17,AJ$16:AK$21,2,FALSE)</f>
        <v>5</v>
      </c>
      <c r="V17" s="55">
        <v>2.9</v>
      </c>
      <c r="W17" s="52">
        <v>2.7</v>
      </c>
      <c r="X17" s="53">
        <v>0</v>
      </c>
      <c r="Y17" s="54">
        <f t="shared" ref="Y17:Y21" si="33">10-W17</f>
        <v>7.3</v>
      </c>
      <c r="Z17" s="11">
        <f t="shared" ref="Z17:Z21" si="34">V17+Y17-X17</f>
        <v>10.199999999999999</v>
      </c>
      <c r="AA17" s="60">
        <f t="shared" ref="AA17:AA21" si="35">VLOOKUP(Z17,AL$16:AM$21,2,FALSE)</f>
        <v>5</v>
      </c>
      <c r="AB17" s="13">
        <f t="shared" ref="AB17:AB21" si="36">G17+M17+T17+Z17</f>
        <v>39.1</v>
      </c>
      <c r="AC17" s="12">
        <f t="shared" ref="AC17:AC21" si="37">VLOOKUP(AB17,AN$16:AO$21,2,FALSE)</f>
        <v>4</v>
      </c>
      <c r="AE17" s="27">
        <v>2</v>
      </c>
      <c r="AF17" s="27">
        <f t="shared" ref="AF17:AF21" si="38">LARGE(G$16:G$21,$AE17)</f>
        <v>10</v>
      </c>
      <c r="AG17" s="27">
        <f t="shared" ref="AG17:AG21" si="39">IF(AF17=AF16,AG16,AG16+1)</f>
        <v>1</v>
      </c>
      <c r="AH17" s="27">
        <f t="shared" ref="AH17:AH21" si="40">LARGE(M$16:M$21,$AE17)</f>
        <v>10.299999999999999</v>
      </c>
      <c r="AI17" s="27">
        <f t="shared" ref="AI17:AI21" si="41">IF(AH17=AH16,AI16,AI16+1)</f>
        <v>1</v>
      </c>
      <c r="AJ17" s="27">
        <f t="shared" ref="AJ17:AJ21" si="42">LARGE(T$16:T$21,$AE17)</f>
        <v>10.5</v>
      </c>
      <c r="AK17" s="27">
        <f t="shared" ref="AK17:AK21" si="43">IF(AJ17=AJ16,AK16,AK16+1)</f>
        <v>2</v>
      </c>
      <c r="AL17" s="27">
        <f t="shared" ref="AL17:AL21" si="44">LARGE(Z$16:Z$21,$AE17)</f>
        <v>10.8</v>
      </c>
      <c r="AM17" s="27">
        <f t="shared" ref="AM17:AM21" si="45">IF(AL17=AL16,AM16,AM16+1)</f>
        <v>2</v>
      </c>
      <c r="AN17" s="27">
        <f t="shared" ref="AN17:AN21" si="46">LARGE(AB$16:AB$21,$AE17)</f>
        <v>41.1</v>
      </c>
      <c r="AO17" s="27">
        <f t="shared" ref="AO17:AO21" si="47">IF(AN17=AN16,AO16,AO16+1)</f>
        <v>2</v>
      </c>
    </row>
    <row r="18" spans="1:57" ht="18" x14ac:dyDescent="0.25">
      <c r="A18" s="76">
        <v>16</v>
      </c>
      <c r="B18" s="79" t="s">
        <v>31</v>
      </c>
      <c r="C18" s="55">
        <v>1</v>
      </c>
      <c r="D18" s="52">
        <v>1.3</v>
      </c>
      <c r="E18" s="53">
        <v>0</v>
      </c>
      <c r="F18" s="54">
        <f t="shared" si="24"/>
        <v>8.6999999999999993</v>
      </c>
      <c r="G18" s="11">
        <f t="shared" si="25"/>
        <v>9.6999999999999993</v>
      </c>
      <c r="H18" s="60">
        <f t="shared" si="26"/>
        <v>4</v>
      </c>
      <c r="I18" s="55">
        <v>2.4</v>
      </c>
      <c r="J18" s="52">
        <v>2.4</v>
      </c>
      <c r="K18" s="53">
        <v>0</v>
      </c>
      <c r="L18" s="54">
        <f t="shared" si="27"/>
        <v>7.6</v>
      </c>
      <c r="M18" s="11">
        <f t="shared" si="28"/>
        <v>10</v>
      </c>
      <c r="N18" s="60">
        <f t="shared" si="29"/>
        <v>3</v>
      </c>
      <c r="O18" s="55">
        <v>2.7</v>
      </c>
      <c r="P18" s="52">
        <v>2</v>
      </c>
      <c r="Q18" s="53">
        <v>0</v>
      </c>
      <c r="R18" s="53">
        <v>0</v>
      </c>
      <c r="S18" s="54">
        <f t="shared" si="30"/>
        <v>8</v>
      </c>
      <c r="T18" s="11">
        <f t="shared" si="31"/>
        <v>10.7</v>
      </c>
      <c r="U18" s="60">
        <f t="shared" si="32"/>
        <v>1</v>
      </c>
      <c r="V18" s="55">
        <v>2.8</v>
      </c>
      <c r="W18" s="52">
        <v>2.1</v>
      </c>
      <c r="X18" s="53">
        <v>0</v>
      </c>
      <c r="Y18" s="54">
        <f t="shared" si="33"/>
        <v>7.9</v>
      </c>
      <c r="Z18" s="11">
        <f t="shared" si="34"/>
        <v>10.7</v>
      </c>
      <c r="AA18" s="60">
        <f t="shared" si="35"/>
        <v>3</v>
      </c>
      <c r="AB18" s="13">
        <f t="shared" si="36"/>
        <v>41.099999999999994</v>
      </c>
      <c r="AC18" s="12">
        <f t="shared" si="37"/>
        <v>2</v>
      </c>
      <c r="AE18" s="27">
        <v>3</v>
      </c>
      <c r="AF18" s="27">
        <f t="shared" si="38"/>
        <v>9.9</v>
      </c>
      <c r="AG18" s="27">
        <f t="shared" si="39"/>
        <v>2</v>
      </c>
      <c r="AH18" s="27">
        <f t="shared" si="40"/>
        <v>10.1</v>
      </c>
      <c r="AI18" s="27">
        <f t="shared" si="41"/>
        <v>2</v>
      </c>
      <c r="AJ18" s="27">
        <f t="shared" si="42"/>
        <v>10.199999999999999</v>
      </c>
      <c r="AK18" s="27">
        <f t="shared" si="43"/>
        <v>3</v>
      </c>
      <c r="AL18" s="27">
        <f t="shared" si="44"/>
        <v>10.7</v>
      </c>
      <c r="AM18" s="27">
        <f t="shared" si="45"/>
        <v>3</v>
      </c>
      <c r="AN18" s="27">
        <f t="shared" si="46"/>
        <v>41.099999999999994</v>
      </c>
      <c r="AO18" s="27">
        <f t="shared" si="47"/>
        <v>2</v>
      </c>
    </row>
    <row r="19" spans="1:57" ht="18" x14ac:dyDescent="0.25">
      <c r="A19" s="76">
        <v>17</v>
      </c>
      <c r="B19" s="79" t="s">
        <v>37</v>
      </c>
      <c r="C19" s="55">
        <v>1</v>
      </c>
      <c r="D19" s="52">
        <v>1.1000000000000001</v>
      </c>
      <c r="E19" s="53">
        <v>0</v>
      </c>
      <c r="F19" s="54">
        <f t="shared" si="24"/>
        <v>8.9</v>
      </c>
      <c r="G19" s="11">
        <f t="shared" si="25"/>
        <v>9.9</v>
      </c>
      <c r="H19" s="60">
        <f t="shared" si="26"/>
        <v>2</v>
      </c>
      <c r="I19" s="55">
        <v>2.2000000000000002</v>
      </c>
      <c r="J19" s="52">
        <v>1.9</v>
      </c>
      <c r="K19" s="53">
        <v>0</v>
      </c>
      <c r="L19" s="54">
        <f t="shared" si="27"/>
        <v>8.1</v>
      </c>
      <c r="M19" s="11">
        <f t="shared" si="28"/>
        <v>10.3</v>
      </c>
      <c r="N19" s="60">
        <f t="shared" si="29"/>
        <v>1</v>
      </c>
      <c r="O19" s="55">
        <v>2.6</v>
      </c>
      <c r="P19" s="52">
        <v>2.4</v>
      </c>
      <c r="Q19" s="53">
        <v>0</v>
      </c>
      <c r="R19" s="53">
        <v>0</v>
      </c>
      <c r="S19" s="54">
        <f t="shared" si="30"/>
        <v>7.6</v>
      </c>
      <c r="T19" s="11">
        <f t="shared" si="31"/>
        <v>10.199999999999999</v>
      </c>
      <c r="U19" s="60">
        <f t="shared" si="32"/>
        <v>3</v>
      </c>
      <c r="V19" s="55">
        <v>2.8</v>
      </c>
      <c r="W19" s="52">
        <v>2.2000000000000002</v>
      </c>
      <c r="X19" s="53">
        <v>0</v>
      </c>
      <c r="Y19" s="54">
        <f t="shared" si="33"/>
        <v>7.8</v>
      </c>
      <c r="Z19" s="11">
        <f t="shared" si="34"/>
        <v>10.6</v>
      </c>
      <c r="AA19" s="60">
        <f t="shared" si="35"/>
        <v>4</v>
      </c>
      <c r="AB19" s="13">
        <f t="shared" si="36"/>
        <v>41</v>
      </c>
      <c r="AC19" s="12">
        <f t="shared" si="37"/>
        <v>3</v>
      </c>
      <c r="AE19" s="27">
        <v>4</v>
      </c>
      <c r="AF19" s="27">
        <f t="shared" si="38"/>
        <v>9.9</v>
      </c>
      <c r="AG19" s="27">
        <f t="shared" si="39"/>
        <v>2</v>
      </c>
      <c r="AH19" s="27">
        <f t="shared" si="40"/>
        <v>10</v>
      </c>
      <c r="AI19" s="27">
        <f t="shared" si="41"/>
        <v>3</v>
      </c>
      <c r="AJ19" s="27">
        <f t="shared" si="42"/>
        <v>10</v>
      </c>
      <c r="AK19" s="27">
        <f t="shared" si="43"/>
        <v>4</v>
      </c>
      <c r="AL19" s="27">
        <f t="shared" si="44"/>
        <v>10.7</v>
      </c>
      <c r="AM19" s="27">
        <f t="shared" si="45"/>
        <v>3</v>
      </c>
      <c r="AN19" s="27">
        <f t="shared" si="46"/>
        <v>41</v>
      </c>
      <c r="AO19" s="27">
        <f t="shared" si="47"/>
        <v>3</v>
      </c>
    </row>
    <row r="20" spans="1:57" ht="18" x14ac:dyDescent="0.25">
      <c r="A20" s="76">
        <v>18</v>
      </c>
      <c r="B20" s="79" t="s">
        <v>34</v>
      </c>
      <c r="C20" s="55">
        <v>1</v>
      </c>
      <c r="D20" s="52">
        <v>1</v>
      </c>
      <c r="E20" s="53">
        <v>0</v>
      </c>
      <c r="F20" s="54">
        <f t="shared" si="24"/>
        <v>9</v>
      </c>
      <c r="G20" s="11">
        <f t="shared" si="25"/>
        <v>10</v>
      </c>
      <c r="H20" s="60">
        <f t="shared" si="26"/>
        <v>1</v>
      </c>
      <c r="I20" s="55">
        <v>2.2000000000000002</v>
      </c>
      <c r="J20" s="52">
        <v>2.2000000000000002</v>
      </c>
      <c r="K20" s="53">
        <v>0</v>
      </c>
      <c r="L20" s="54">
        <f t="shared" si="27"/>
        <v>7.8</v>
      </c>
      <c r="M20" s="11">
        <f t="shared" si="28"/>
        <v>10</v>
      </c>
      <c r="N20" s="60">
        <f t="shared" si="29"/>
        <v>3</v>
      </c>
      <c r="O20" s="55">
        <v>2.5</v>
      </c>
      <c r="P20" s="52">
        <v>2</v>
      </c>
      <c r="Q20" s="53">
        <v>0</v>
      </c>
      <c r="R20" s="53">
        <v>0</v>
      </c>
      <c r="S20" s="54">
        <f t="shared" si="30"/>
        <v>8</v>
      </c>
      <c r="T20" s="11">
        <v>10.5</v>
      </c>
      <c r="U20" s="60">
        <f t="shared" si="32"/>
        <v>2</v>
      </c>
      <c r="V20" s="55">
        <v>2.8</v>
      </c>
      <c r="W20" s="52">
        <v>2.1</v>
      </c>
      <c r="X20" s="53">
        <v>0</v>
      </c>
      <c r="Y20" s="54">
        <f t="shared" si="33"/>
        <v>7.9</v>
      </c>
      <c r="Z20" s="11">
        <f t="shared" si="34"/>
        <v>10.7</v>
      </c>
      <c r="AA20" s="60">
        <f t="shared" si="35"/>
        <v>3</v>
      </c>
      <c r="AB20" s="13">
        <f t="shared" si="36"/>
        <v>41.2</v>
      </c>
      <c r="AC20" s="12">
        <f t="shared" si="37"/>
        <v>1</v>
      </c>
      <c r="AE20" s="27">
        <v>5</v>
      </c>
      <c r="AF20" s="27">
        <f t="shared" si="38"/>
        <v>9.8000000000000007</v>
      </c>
      <c r="AG20" s="27">
        <f t="shared" si="39"/>
        <v>3</v>
      </c>
      <c r="AH20" s="27">
        <f t="shared" si="40"/>
        <v>10</v>
      </c>
      <c r="AI20" s="27">
        <f t="shared" si="41"/>
        <v>3</v>
      </c>
      <c r="AJ20" s="27">
        <f t="shared" si="42"/>
        <v>10</v>
      </c>
      <c r="AK20" s="27">
        <f t="shared" si="43"/>
        <v>4</v>
      </c>
      <c r="AL20" s="27">
        <f t="shared" si="44"/>
        <v>10.6</v>
      </c>
      <c r="AM20" s="27">
        <f t="shared" si="45"/>
        <v>4</v>
      </c>
      <c r="AN20" s="27">
        <f t="shared" si="46"/>
        <v>41</v>
      </c>
      <c r="AO20" s="27">
        <f t="shared" si="47"/>
        <v>3</v>
      </c>
    </row>
    <row r="21" spans="1:57" s="24" customFormat="1" ht="18.75" thickBot="1" x14ac:dyDescent="0.3">
      <c r="A21" s="63">
        <v>19</v>
      </c>
      <c r="B21" s="77" t="s">
        <v>35</v>
      </c>
      <c r="C21" s="56">
        <v>1</v>
      </c>
      <c r="D21" s="57">
        <v>1.1000000000000001</v>
      </c>
      <c r="E21" s="58">
        <v>0</v>
      </c>
      <c r="F21" s="59">
        <f t="shared" si="24"/>
        <v>8.9</v>
      </c>
      <c r="G21" s="43">
        <f t="shared" si="25"/>
        <v>9.9</v>
      </c>
      <c r="H21" s="61">
        <f t="shared" si="26"/>
        <v>2</v>
      </c>
      <c r="I21" s="56">
        <v>2.1</v>
      </c>
      <c r="J21" s="57">
        <v>1.8</v>
      </c>
      <c r="K21" s="58">
        <v>0</v>
      </c>
      <c r="L21" s="59">
        <f t="shared" si="27"/>
        <v>8.1999999999999993</v>
      </c>
      <c r="M21" s="43">
        <f t="shared" si="28"/>
        <v>10.299999999999999</v>
      </c>
      <c r="N21" s="61">
        <f t="shared" si="29"/>
        <v>1</v>
      </c>
      <c r="O21" s="56">
        <v>2.5</v>
      </c>
      <c r="P21" s="57">
        <v>2.5</v>
      </c>
      <c r="Q21" s="58">
        <v>0</v>
      </c>
      <c r="R21" s="58">
        <v>0</v>
      </c>
      <c r="S21" s="54">
        <f t="shared" si="30"/>
        <v>7.5</v>
      </c>
      <c r="T21" s="43">
        <f t="shared" si="31"/>
        <v>10</v>
      </c>
      <c r="U21" s="61">
        <f t="shared" si="32"/>
        <v>4</v>
      </c>
      <c r="V21" s="56">
        <v>2.8</v>
      </c>
      <c r="W21" s="57">
        <v>2</v>
      </c>
      <c r="X21" s="58">
        <v>0</v>
      </c>
      <c r="Y21" s="59">
        <f t="shared" si="33"/>
        <v>8</v>
      </c>
      <c r="Z21" s="43">
        <f t="shared" si="34"/>
        <v>10.8</v>
      </c>
      <c r="AA21" s="61">
        <f t="shared" si="35"/>
        <v>2</v>
      </c>
      <c r="AB21" s="45">
        <f t="shared" si="36"/>
        <v>41</v>
      </c>
      <c r="AC21" s="44">
        <f t="shared" si="37"/>
        <v>3</v>
      </c>
      <c r="AD21"/>
      <c r="AE21" s="27">
        <v>6</v>
      </c>
      <c r="AF21" s="27">
        <f t="shared" si="38"/>
        <v>9.6999999999999993</v>
      </c>
      <c r="AG21" s="27">
        <f t="shared" si="39"/>
        <v>4</v>
      </c>
      <c r="AH21" s="27">
        <f t="shared" si="40"/>
        <v>9.3000000000000007</v>
      </c>
      <c r="AI21" s="27">
        <f t="shared" si="41"/>
        <v>4</v>
      </c>
      <c r="AJ21" s="27">
        <f t="shared" si="42"/>
        <v>9.8000000000000007</v>
      </c>
      <c r="AK21" s="27">
        <f t="shared" si="43"/>
        <v>5</v>
      </c>
      <c r="AL21" s="27">
        <f t="shared" si="44"/>
        <v>10.199999999999999</v>
      </c>
      <c r="AM21" s="27">
        <f t="shared" si="45"/>
        <v>5</v>
      </c>
      <c r="AN21" s="27">
        <f t="shared" si="46"/>
        <v>39.1</v>
      </c>
      <c r="AO21" s="27">
        <f t="shared" si="47"/>
        <v>4</v>
      </c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s="24" customFormat="1" ht="18.75" thickBot="1" x14ac:dyDescent="0.3">
      <c r="A22" s="90"/>
      <c r="B22" s="91"/>
      <c r="C22" s="93"/>
      <c r="D22" s="93"/>
      <c r="E22" s="94"/>
      <c r="F22" s="95"/>
      <c r="G22" s="99"/>
      <c r="H22" s="100"/>
      <c r="I22" s="93"/>
      <c r="J22" s="93"/>
      <c r="K22" s="94"/>
      <c r="L22" s="95"/>
      <c r="M22" s="99"/>
      <c r="N22" s="100"/>
      <c r="O22" s="93"/>
      <c r="P22" s="93"/>
      <c r="Q22" s="94"/>
      <c r="R22" s="94"/>
      <c r="S22" s="95"/>
      <c r="T22" s="99"/>
      <c r="U22" s="97"/>
      <c r="V22" s="93"/>
      <c r="W22" s="93"/>
      <c r="X22" s="94"/>
      <c r="Y22" s="95"/>
      <c r="Z22" s="96"/>
      <c r="AA22" s="97"/>
      <c r="AB22" s="96"/>
      <c r="AC22" s="98"/>
      <c r="AD22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38.25" thickBot="1" x14ac:dyDescent="0.55000000000000004">
      <c r="A23" s="66" t="s">
        <v>41</v>
      </c>
      <c r="B23" s="67"/>
      <c r="C23" s="4"/>
      <c r="D23" s="4"/>
      <c r="E23" s="4"/>
      <c r="F23" s="3"/>
      <c r="G23" s="3"/>
      <c r="H23" s="2"/>
      <c r="I23" s="5"/>
      <c r="J23" s="5"/>
      <c r="K23" s="5"/>
      <c r="L23" s="3"/>
      <c r="M23" s="3"/>
      <c r="N23" s="3"/>
      <c r="O23" s="4"/>
      <c r="P23" s="4"/>
      <c r="Q23" s="4"/>
      <c r="R23" s="4"/>
      <c r="S23" s="5" t="s">
        <v>0</v>
      </c>
      <c r="T23" s="3"/>
      <c r="U23" s="2"/>
      <c r="V23" s="5"/>
      <c r="W23" s="5"/>
      <c r="X23" s="5"/>
      <c r="Y23" s="3"/>
      <c r="Z23" s="3"/>
      <c r="AA23" s="3"/>
      <c r="AB23" s="3"/>
      <c r="AC23" s="6"/>
    </row>
    <row r="24" spans="1:57" ht="18.75" thickBot="1" x14ac:dyDescent="0.3">
      <c r="A24" s="69" t="s">
        <v>1</v>
      </c>
      <c r="B24" s="70" t="s">
        <v>2</v>
      </c>
      <c r="C24" s="10" t="s">
        <v>3</v>
      </c>
      <c r="D24" s="10"/>
      <c r="E24" s="10"/>
      <c r="F24" s="10"/>
      <c r="G24" s="131"/>
      <c r="H24" s="132"/>
      <c r="I24" s="9" t="s">
        <v>4</v>
      </c>
      <c r="J24" s="10"/>
      <c r="K24" s="10"/>
      <c r="L24" s="10"/>
      <c r="M24" s="131"/>
      <c r="N24" s="132"/>
      <c r="O24" s="9" t="s">
        <v>5</v>
      </c>
      <c r="P24" s="10"/>
      <c r="Q24" s="10"/>
      <c r="R24" s="10"/>
      <c r="S24" s="10"/>
      <c r="T24" s="131"/>
      <c r="U24" s="132"/>
      <c r="V24" s="9" t="s">
        <v>6</v>
      </c>
      <c r="W24" s="10"/>
      <c r="X24" s="10"/>
      <c r="Y24" s="10"/>
      <c r="Z24" s="131"/>
      <c r="AA24" s="132"/>
      <c r="AB24" s="133" t="s">
        <v>7</v>
      </c>
      <c r="AC24" s="134"/>
      <c r="AE24" s="31"/>
      <c r="AF24" s="31" t="s">
        <v>3</v>
      </c>
      <c r="AG24" s="31"/>
      <c r="AH24" s="32" t="s">
        <v>4</v>
      </c>
      <c r="AI24" s="32"/>
      <c r="AJ24" s="31" t="s">
        <v>5</v>
      </c>
      <c r="AK24" s="31"/>
      <c r="AL24" s="32" t="s">
        <v>6</v>
      </c>
      <c r="AM24" s="32"/>
      <c r="AN24" s="32" t="s">
        <v>7</v>
      </c>
      <c r="AO24" s="32"/>
    </row>
    <row r="25" spans="1:57" ht="18.75" thickBot="1" x14ac:dyDescent="0.3">
      <c r="A25" s="29"/>
      <c r="B25" s="68"/>
      <c r="C25" s="101" t="s">
        <v>8</v>
      </c>
      <c r="D25" s="124" t="s">
        <v>12</v>
      </c>
      <c r="E25" s="124" t="s">
        <v>14</v>
      </c>
      <c r="F25" s="103" t="s">
        <v>9</v>
      </c>
      <c r="G25" s="104" t="s">
        <v>10</v>
      </c>
      <c r="H25" s="105" t="s">
        <v>11</v>
      </c>
      <c r="I25" s="101" t="s">
        <v>8</v>
      </c>
      <c r="J25" s="124" t="s">
        <v>12</v>
      </c>
      <c r="K25" s="124" t="s">
        <v>14</v>
      </c>
      <c r="L25" s="103" t="s">
        <v>9</v>
      </c>
      <c r="M25" s="104" t="s">
        <v>10</v>
      </c>
      <c r="N25" s="105" t="s">
        <v>11</v>
      </c>
      <c r="O25" s="101" t="s">
        <v>8</v>
      </c>
      <c r="P25" s="124" t="s">
        <v>12</v>
      </c>
      <c r="Q25" s="124" t="s">
        <v>14</v>
      </c>
      <c r="R25" s="124" t="s">
        <v>13</v>
      </c>
      <c r="S25" s="103" t="s">
        <v>9</v>
      </c>
      <c r="T25" s="104" t="s">
        <v>10</v>
      </c>
      <c r="U25" s="105" t="s">
        <v>11</v>
      </c>
      <c r="V25" s="110" t="s">
        <v>8</v>
      </c>
      <c r="W25" s="124" t="s">
        <v>12</v>
      </c>
      <c r="X25" s="124" t="s">
        <v>14</v>
      </c>
      <c r="Y25" s="103" t="s">
        <v>9</v>
      </c>
      <c r="Z25" s="104" t="s">
        <v>10</v>
      </c>
      <c r="AA25" s="105" t="s">
        <v>11</v>
      </c>
      <c r="AB25" s="111" t="s">
        <v>10</v>
      </c>
      <c r="AC25" s="105" t="s">
        <v>11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</row>
    <row r="26" spans="1:57" ht="18" x14ac:dyDescent="0.25">
      <c r="A26" s="30">
        <v>20</v>
      </c>
      <c r="B26" s="73" t="s">
        <v>57</v>
      </c>
      <c r="C26" s="75">
        <v>4</v>
      </c>
      <c r="D26" s="106">
        <v>0.9</v>
      </c>
      <c r="E26" s="107">
        <v>0</v>
      </c>
      <c r="F26" s="108">
        <f>10-D26</f>
        <v>9.1</v>
      </c>
      <c r="G26" s="37">
        <f>C26+F26-E26</f>
        <v>13.1</v>
      </c>
      <c r="H26" s="109">
        <f>VLOOKUP(G26,AF$26:AG$31,2,FALSE)</f>
        <v>1</v>
      </c>
      <c r="I26" s="75">
        <v>3.5</v>
      </c>
      <c r="J26" s="106">
        <v>1.3</v>
      </c>
      <c r="K26" s="107">
        <v>0</v>
      </c>
      <c r="L26" s="108">
        <f>10-J26</f>
        <v>8.6999999999999993</v>
      </c>
      <c r="M26" s="37">
        <f>I26+L26-K26</f>
        <v>12.2</v>
      </c>
      <c r="N26" s="109">
        <f>VLOOKUP(M26,AH$26:AI$31,2,FALSE)</f>
        <v>1</v>
      </c>
      <c r="O26" s="75">
        <v>3.5</v>
      </c>
      <c r="P26" s="106">
        <v>1.2</v>
      </c>
      <c r="Q26" s="107">
        <v>0</v>
      </c>
      <c r="R26" s="107">
        <v>0</v>
      </c>
      <c r="S26" s="108">
        <f>10-P26</f>
        <v>8.8000000000000007</v>
      </c>
      <c r="T26" s="37">
        <f>O26+R26+S26-Q26</f>
        <v>12.3</v>
      </c>
      <c r="U26" s="109">
        <f>VLOOKUP(T26,AJ$26:AK$31,2,FALSE)</f>
        <v>1</v>
      </c>
      <c r="V26" s="75">
        <v>3.5</v>
      </c>
      <c r="W26" s="106">
        <v>2</v>
      </c>
      <c r="X26" s="107">
        <v>0</v>
      </c>
      <c r="Y26" s="108">
        <f>10-W26</f>
        <v>8</v>
      </c>
      <c r="Z26" s="37">
        <f>V26+Y26-X26</f>
        <v>11.5</v>
      </c>
      <c r="AA26" s="38">
        <f>VLOOKUP(Z26,AL$26:AM$31,2,FALSE)</f>
        <v>1</v>
      </c>
      <c r="AB26" s="39">
        <f>G26+M26+T26+Z26</f>
        <v>49.099999999999994</v>
      </c>
      <c r="AC26" s="38">
        <f>VLOOKUP(AB26,AN$26:AO$31,2,FALSE)</f>
        <v>1</v>
      </c>
      <c r="AE26" s="27">
        <v>1</v>
      </c>
      <c r="AF26" s="27">
        <f>LARGE(G$26:G$31,$AE26)</f>
        <v>13.1</v>
      </c>
      <c r="AG26" s="27">
        <f>IF(AF26=AF25,AG25,AG25+1)</f>
        <v>1</v>
      </c>
      <c r="AH26" s="27">
        <f>LARGE(M$26:M$31,$AE26)</f>
        <v>12.2</v>
      </c>
      <c r="AI26" s="27">
        <f>IF(AH26=AH25,AI25,AI25+1)</f>
        <v>1</v>
      </c>
      <c r="AJ26" s="27">
        <f>LARGE(T$26:T$31,$AE26)</f>
        <v>12.3</v>
      </c>
      <c r="AK26" s="27">
        <f>IF(AJ26=AJ25,AK25,AK25+1)</f>
        <v>1</v>
      </c>
      <c r="AL26" s="27">
        <f>LARGE(Z$26:Z$31,$AE26)</f>
        <v>11.5</v>
      </c>
      <c r="AM26" s="27">
        <f>IF(AL26=AL25,AM25,AM25+1)</f>
        <v>1</v>
      </c>
      <c r="AN26" s="27">
        <f>LARGE(AB$26:AB$31,$AE26)</f>
        <v>49.099999999999994</v>
      </c>
      <c r="AO26" s="27">
        <f>IF(AN26=AN25,AO25,AO25+1)</f>
        <v>1</v>
      </c>
    </row>
    <row r="27" spans="1:57" ht="18" x14ac:dyDescent="0.25">
      <c r="A27" s="30">
        <v>21</v>
      </c>
      <c r="B27" s="73" t="s">
        <v>58</v>
      </c>
      <c r="C27" s="55">
        <v>4</v>
      </c>
      <c r="D27" s="52">
        <v>1.3</v>
      </c>
      <c r="E27" s="53">
        <v>0</v>
      </c>
      <c r="F27" s="54">
        <f t="shared" ref="F27:F31" si="48">10-D27</f>
        <v>8.6999999999999993</v>
      </c>
      <c r="G27" s="11">
        <f t="shared" ref="G27:G31" si="49">C27+F27-E27</f>
        <v>12.7</v>
      </c>
      <c r="H27" s="60">
        <f t="shared" ref="H27:H31" si="50">VLOOKUP(G27,AF$26:AG$31,2,FALSE)</f>
        <v>3</v>
      </c>
      <c r="I27" s="55">
        <v>3.5</v>
      </c>
      <c r="J27" s="52">
        <v>2.4</v>
      </c>
      <c r="K27" s="53">
        <v>0</v>
      </c>
      <c r="L27" s="54">
        <f t="shared" ref="L27:L31" si="51">10-J27</f>
        <v>7.6</v>
      </c>
      <c r="M27" s="11">
        <f t="shared" ref="M27:M31" si="52">I27+L27-K27</f>
        <v>11.1</v>
      </c>
      <c r="N27" s="60">
        <f t="shared" ref="N27:N31" si="53">VLOOKUP(M27,AH$26:AI$31,2,FALSE)</f>
        <v>4</v>
      </c>
      <c r="O27" s="55">
        <v>3.5</v>
      </c>
      <c r="P27" s="52">
        <v>1.6</v>
      </c>
      <c r="Q27" s="53">
        <v>0</v>
      </c>
      <c r="R27" s="53">
        <v>0</v>
      </c>
      <c r="S27" s="54">
        <f t="shared" ref="S27:S31" si="54">10-P27</f>
        <v>8.4</v>
      </c>
      <c r="T27" s="11">
        <f t="shared" ref="T27:T31" si="55">O27+R27+S27-Q27</f>
        <v>11.9</v>
      </c>
      <c r="U27" s="60">
        <f t="shared" ref="U27:U31" si="56">VLOOKUP(T27,AJ$26:AK$31,2,FALSE)</f>
        <v>4</v>
      </c>
      <c r="V27" s="55">
        <v>3.5</v>
      </c>
      <c r="W27" s="52">
        <v>3.5</v>
      </c>
      <c r="X27" s="53">
        <v>0</v>
      </c>
      <c r="Y27" s="54">
        <f t="shared" ref="Y27:Y31" si="57">10-W27</f>
        <v>6.5</v>
      </c>
      <c r="Z27" s="11">
        <f t="shared" ref="Z27:Z31" si="58">V27+Y27-X27</f>
        <v>10</v>
      </c>
      <c r="AA27" s="12">
        <f t="shared" ref="AA27:AA31" si="59">VLOOKUP(Z27,AL$26:AM$31,2,FALSE)</f>
        <v>6</v>
      </c>
      <c r="AB27" s="13">
        <f t="shared" ref="AB27:AB31" si="60">G27+M27+T27+Z27</f>
        <v>45.699999999999996</v>
      </c>
      <c r="AC27" s="12">
        <f t="shared" ref="AC27:AC31" si="61">VLOOKUP(AB27,AN$26:AO$31,2,FALSE)</f>
        <v>5</v>
      </c>
      <c r="AE27" s="27">
        <v>2</v>
      </c>
      <c r="AF27" s="27">
        <f t="shared" ref="AF27:AF31" si="62">LARGE(G$26:G$31,$AE27)</f>
        <v>12.9</v>
      </c>
      <c r="AG27" s="27">
        <f t="shared" ref="AG27:AG31" si="63">IF(AF27=AF26,AG26,AG26+1)</f>
        <v>2</v>
      </c>
      <c r="AH27" s="27">
        <f t="shared" ref="AH27:AH31" si="64">LARGE(M$26:M$31,$AE27)</f>
        <v>11.7</v>
      </c>
      <c r="AI27" s="27">
        <f t="shared" ref="AI27:AI31" si="65">IF(AH27=AH26,AI26,AI26+1)</f>
        <v>2</v>
      </c>
      <c r="AJ27" s="27">
        <f t="shared" ref="AJ27:AJ31" si="66">LARGE(T$26:T$31,$AE27)</f>
        <v>12.2</v>
      </c>
      <c r="AK27" s="27">
        <f t="shared" ref="AK27:AK31" si="67">IF(AJ27=AJ26,AK26,AK26+1)</f>
        <v>2</v>
      </c>
      <c r="AL27" s="27">
        <f t="shared" ref="AL27:AL31" si="68">LARGE(Z$26:Z$31,$AE27)</f>
        <v>10.8</v>
      </c>
      <c r="AM27" s="27">
        <f t="shared" ref="AM27:AM31" si="69">IF(AL27=AL26,AM26,AM26+1)</f>
        <v>2</v>
      </c>
      <c r="AN27" s="27">
        <f t="shared" ref="AN27:AN31" si="70">LARGE(AB$26:AB$31,$AE27)</f>
        <v>47.599999999999994</v>
      </c>
      <c r="AO27" s="27">
        <f t="shared" ref="AO27:AO31" si="71">IF(AN27=AN26,AO26,AO26+1)</f>
        <v>2</v>
      </c>
    </row>
    <row r="28" spans="1:57" ht="18" x14ac:dyDescent="0.25">
      <c r="A28" s="29">
        <v>22</v>
      </c>
      <c r="B28" s="73" t="s">
        <v>59</v>
      </c>
      <c r="C28" s="55">
        <v>4</v>
      </c>
      <c r="D28" s="52">
        <v>1.3</v>
      </c>
      <c r="E28" s="53">
        <v>0</v>
      </c>
      <c r="F28" s="54">
        <f t="shared" si="48"/>
        <v>8.6999999999999993</v>
      </c>
      <c r="G28" s="11">
        <f t="shared" si="49"/>
        <v>12.7</v>
      </c>
      <c r="H28" s="60">
        <f t="shared" si="50"/>
        <v>3</v>
      </c>
      <c r="I28" s="55">
        <v>3.5</v>
      </c>
      <c r="J28" s="52">
        <v>2.5</v>
      </c>
      <c r="K28" s="53">
        <v>0</v>
      </c>
      <c r="L28" s="54">
        <f t="shared" si="51"/>
        <v>7.5</v>
      </c>
      <c r="M28" s="11">
        <f t="shared" si="52"/>
        <v>11</v>
      </c>
      <c r="N28" s="60">
        <f t="shared" si="53"/>
        <v>5</v>
      </c>
      <c r="O28" s="55">
        <v>3.5</v>
      </c>
      <c r="P28" s="52">
        <v>1.5</v>
      </c>
      <c r="Q28" s="53">
        <v>0</v>
      </c>
      <c r="R28" s="53">
        <v>0</v>
      </c>
      <c r="S28" s="54">
        <f t="shared" si="54"/>
        <v>8.5</v>
      </c>
      <c r="T28" s="11">
        <f t="shared" si="55"/>
        <v>12</v>
      </c>
      <c r="U28" s="60">
        <f t="shared" si="56"/>
        <v>3</v>
      </c>
      <c r="V28" s="55">
        <v>3.5</v>
      </c>
      <c r="W28" s="52">
        <v>2.8</v>
      </c>
      <c r="X28" s="53">
        <v>0</v>
      </c>
      <c r="Y28" s="54">
        <f t="shared" si="57"/>
        <v>7.2</v>
      </c>
      <c r="Z28" s="11">
        <f t="shared" si="58"/>
        <v>10.7</v>
      </c>
      <c r="AA28" s="12">
        <f t="shared" si="59"/>
        <v>3</v>
      </c>
      <c r="AB28" s="13">
        <f t="shared" si="60"/>
        <v>46.400000000000006</v>
      </c>
      <c r="AC28" s="12">
        <f t="shared" si="61"/>
        <v>4</v>
      </c>
      <c r="AE28" s="27">
        <v>3</v>
      </c>
      <c r="AF28" s="27">
        <f t="shared" si="62"/>
        <v>12.9</v>
      </c>
      <c r="AG28" s="27">
        <f t="shared" si="63"/>
        <v>2</v>
      </c>
      <c r="AH28" s="27">
        <f t="shared" si="64"/>
        <v>11.6</v>
      </c>
      <c r="AI28" s="27">
        <f t="shared" si="65"/>
        <v>3</v>
      </c>
      <c r="AJ28" s="27">
        <f t="shared" si="66"/>
        <v>12</v>
      </c>
      <c r="AK28" s="27">
        <f t="shared" si="67"/>
        <v>3</v>
      </c>
      <c r="AL28" s="27">
        <f t="shared" si="68"/>
        <v>10.7</v>
      </c>
      <c r="AM28" s="27">
        <f t="shared" si="69"/>
        <v>3</v>
      </c>
      <c r="AN28" s="27">
        <f t="shared" si="70"/>
        <v>46.7</v>
      </c>
      <c r="AO28" s="27">
        <f t="shared" si="71"/>
        <v>3</v>
      </c>
    </row>
    <row r="29" spans="1:57" ht="18" x14ac:dyDescent="0.25">
      <c r="A29" s="29">
        <v>23</v>
      </c>
      <c r="B29" s="73" t="s">
        <v>60</v>
      </c>
      <c r="C29" s="55">
        <v>4</v>
      </c>
      <c r="D29" s="52">
        <v>1.1000000000000001</v>
      </c>
      <c r="E29" s="53">
        <v>0</v>
      </c>
      <c r="F29" s="54">
        <f t="shared" si="48"/>
        <v>8.9</v>
      </c>
      <c r="G29" s="11">
        <f t="shared" si="49"/>
        <v>12.9</v>
      </c>
      <c r="H29" s="60">
        <f t="shared" si="50"/>
        <v>2</v>
      </c>
      <c r="I29" s="55">
        <v>3.5</v>
      </c>
      <c r="J29" s="52">
        <v>1.9</v>
      </c>
      <c r="K29" s="53">
        <v>0</v>
      </c>
      <c r="L29" s="54">
        <f t="shared" si="51"/>
        <v>8.1</v>
      </c>
      <c r="M29" s="11">
        <f t="shared" si="52"/>
        <v>11.6</v>
      </c>
      <c r="N29" s="60">
        <f t="shared" si="53"/>
        <v>3</v>
      </c>
      <c r="O29" s="55">
        <v>3.5</v>
      </c>
      <c r="P29" s="52">
        <v>1.5</v>
      </c>
      <c r="Q29" s="53">
        <v>0</v>
      </c>
      <c r="R29" s="53">
        <v>0</v>
      </c>
      <c r="S29" s="54">
        <f t="shared" si="54"/>
        <v>8.5</v>
      </c>
      <c r="T29" s="11">
        <f t="shared" si="55"/>
        <v>12</v>
      </c>
      <c r="U29" s="60">
        <f t="shared" si="56"/>
        <v>3</v>
      </c>
      <c r="V29" s="55">
        <v>3.5</v>
      </c>
      <c r="W29" s="52">
        <v>3.3</v>
      </c>
      <c r="X29" s="53">
        <v>0</v>
      </c>
      <c r="Y29" s="54">
        <f t="shared" si="57"/>
        <v>6.7</v>
      </c>
      <c r="Z29" s="11">
        <f t="shared" si="58"/>
        <v>10.199999999999999</v>
      </c>
      <c r="AA29" s="12">
        <f t="shared" si="59"/>
        <v>5</v>
      </c>
      <c r="AB29" s="13">
        <f t="shared" si="60"/>
        <v>46.7</v>
      </c>
      <c r="AC29" s="12">
        <f t="shared" si="61"/>
        <v>3</v>
      </c>
      <c r="AE29" s="27">
        <v>4</v>
      </c>
      <c r="AF29" s="27">
        <f t="shared" si="62"/>
        <v>12.7</v>
      </c>
      <c r="AG29" s="27">
        <f t="shared" si="63"/>
        <v>3</v>
      </c>
      <c r="AH29" s="27">
        <f t="shared" si="64"/>
        <v>11.1</v>
      </c>
      <c r="AI29" s="27">
        <f t="shared" si="65"/>
        <v>4</v>
      </c>
      <c r="AJ29" s="27">
        <f t="shared" si="66"/>
        <v>12</v>
      </c>
      <c r="AK29" s="27">
        <f t="shared" si="67"/>
        <v>3</v>
      </c>
      <c r="AL29" s="27">
        <f t="shared" si="68"/>
        <v>10.5</v>
      </c>
      <c r="AM29" s="27">
        <f t="shared" si="69"/>
        <v>4</v>
      </c>
      <c r="AN29" s="27">
        <f t="shared" si="70"/>
        <v>46.400000000000006</v>
      </c>
      <c r="AO29" s="27">
        <f t="shared" si="71"/>
        <v>4</v>
      </c>
    </row>
    <row r="30" spans="1:57" ht="18" x14ac:dyDescent="0.25">
      <c r="A30" s="29">
        <v>24</v>
      </c>
      <c r="B30" s="73" t="s">
        <v>61</v>
      </c>
      <c r="C30" s="55">
        <v>4</v>
      </c>
      <c r="D30" s="52">
        <v>1.1000000000000001</v>
      </c>
      <c r="E30" s="53">
        <v>0</v>
      </c>
      <c r="F30" s="54">
        <f t="shared" si="48"/>
        <v>8.9</v>
      </c>
      <c r="G30" s="11">
        <f t="shared" si="49"/>
        <v>12.9</v>
      </c>
      <c r="H30" s="60">
        <f t="shared" si="50"/>
        <v>2</v>
      </c>
      <c r="I30" s="55">
        <v>3.5</v>
      </c>
      <c r="J30" s="52">
        <v>1.8</v>
      </c>
      <c r="K30" s="53">
        <v>0</v>
      </c>
      <c r="L30" s="54">
        <f t="shared" si="51"/>
        <v>8.1999999999999993</v>
      </c>
      <c r="M30" s="11">
        <f t="shared" si="52"/>
        <v>11.7</v>
      </c>
      <c r="N30" s="60">
        <f t="shared" si="53"/>
        <v>2</v>
      </c>
      <c r="O30" s="55">
        <v>3.5</v>
      </c>
      <c r="P30" s="52">
        <v>1.3</v>
      </c>
      <c r="Q30" s="53">
        <v>0</v>
      </c>
      <c r="R30" s="53">
        <v>0</v>
      </c>
      <c r="S30" s="54">
        <f t="shared" si="54"/>
        <v>8.6999999999999993</v>
      </c>
      <c r="T30" s="11">
        <f t="shared" si="55"/>
        <v>12.2</v>
      </c>
      <c r="U30" s="60">
        <f t="shared" si="56"/>
        <v>2</v>
      </c>
      <c r="V30" s="55">
        <v>3.5</v>
      </c>
      <c r="W30" s="52">
        <v>2.7</v>
      </c>
      <c r="X30" s="53">
        <v>0</v>
      </c>
      <c r="Y30" s="54">
        <f t="shared" si="57"/>
        <v>7.3</v>
      </c>
      <c r="Z30" s="11">
        <f t="shared" si="58"/>
        <v>10.8</v>
      </c>
      <c r="AA30" s="12">
        <f t="shared" si="59"/>
        <v>2</v>
      </c>
      <c r="AB30" s="13">
        <f t="shared" si="60"/>
        <v>47.599999999999994</v>
      </c>
      <c r="AC30" s="12">
        <f t="shared" si="61"/>
        <v>2</v>
      </c>
      <c r="AE30" s="27">
        <v>5</v>
      </c>
      <c r="AF30" s="27">
        <f t="shared" si="62"/>
        <v>12.7</v>
      </c>
      <c r="AG30" s="27">
        <f t="shared" si="63"/>
        <v>3</v>
      </c>
      <c r="AH30" s="27">
        <f t="shared" si="64"/>
        <v>11</v>
      </c>
      <c r="AI30" s="27">
        <f t="shared" si="65"/>
        <v>5</v>
      </c>
      <c r="AJ30" s="27">
        <f t="shared" si="66"/>
        <v>11.9</v>
      </c>
      <c r="AK30" s="27">
        <f t="shared" si="67"/>
        <v>4</v>
      </c>
      <c r="AL30" s="27">
        <f t="shared" si="68"/>
        <v>10.199999999999999</v>
      </c>
      <c r="AM30" s="27">
        <f t="shared" si="69"/>
        <v>5</v>
      </c>
      <c r="AN30" s="27">
        <f t="shared" si="70"/>
        <v>45.699999999999996</v>
      </c>
      <c r="AO30" s="27">
        <f t="shared" si="71"/>
        <v>5</v>
      </c>
    </row>
    <row r="31" spans="1:57" ht="18.75" thickBot="1" x14ac:dyDescent="0.3">
      <c r="A31" s="63">
        <v>25</v>
      </c>
      <c r="B31" s="123" t="s">
        <v>78</v>
      </c>
      <c r="C31" s="56">
        <v>4</v>
      </c>
      <c r="D31" s="57">
        <v>1.3</v>
      </c>
      <c r="E31" s="58">
        <v>0</v>
      </c>
      <c r="F31" s="59">
        <f t="shared" si="48"/>
        <v>8.6999999999999993</v>
      </c>
      <c r="G31" s="43">
        <f t="shared" si="49"/>
        <v>12.7</v>
      </c>
      <c r="H31" s="61">
        <f t="shared" si="50"/>
        <v>3</v>
      </c>
      <c r="I31" s="56">
        <v>3.5</v>
      </c>
      <c r="J31" s="57">
        <v>2.6</v>
      </c>
      <c r="K31" s="58">
        <v>0</v>
      </c>
      <c r="L31" s="59">
        <f t="shared" si="51"/>
        <v>7.4</v>
      </c>
      <c r="M31" s="43">
        <f t="shared" si="52"/>
        <v>10.9</v>
      </c>
      <c r="N31" s="61">
        <f t="shared" si="53"/>
        <v>6</v>
      </c>
      <c r="O31" s="56">
        <v>3</v>
      </c>
      <c r="P31" s="57">
        <v>2.8</v>
      </c>
      <c r="Q31" s="58">
        <v>0</v>
      </c>
      <c r="R31" s="58">
        <v>0</v>
      </c>
      <c r="S31" s="59">
        <f t="shared" si="54"/>
        <v>7.2</v>
      </c>
      <c r="T31" s="43">
        <f t="shared" si="55"/>
        <v>10.199999999999999</v>
      </c>
      <c r="U31" s="61">
        <f t="shared" si="56"/>
        <v>5</v>
      </c>
      <c r="V31" s="56">
        <v>3.5</v>
      </c>
      <c r="W31" s="57">
        <v>3</v>
      </c>
      <c r="X31" s="58">
        <v>0</v>
      </c>
      <c r="Y31" s="59">
        <f t="shared" si="57"/>
        <v>7</v>
      </c>
      <c r="Z31" s="43">
        <f t="shared" si="58"/>
        <v>10.5</v>
      </c>
      <c r="AA31" s="44">
        <f t="shared" si="59"/>
        <v>4</v>
      </c>
      <c r="AB31" s="45">
        <f t="shared" si="60"/>
        <v>44.3</v>
      </c>
      <c r="AC31" s="44">
        <f t="shared" si="61"/>
        <v>6</v>
      </c>
      <c r="AE31" s="27">
        <v>6</v>
      </c>
      <c r="AF31" s="27">
        <f t="shared" si="62"/>
        <v>12.7</v>
      </c>
      <c r="AG31" s="27">
        <f t="shared" si="63"/>
        <v>3</v>
      </c>
      <c r="AH31" s="27">
        <f t="shared" si="64"/>
        <v>10.9</v>
      </c>
      <c r="AI31" s="27">
        <f t="shared" si="65"/>
        <v>6</v>
      </c>
      <c r="AJ31" s="27">
        <f t="shared" si="66"/>
        <v>10.199999999999999</v>
      </c>
      <c r="AK31" s="27">
        <f t="shared" si="67"/>
        <v>5</v>
      </c>
      <c r="AL31" s="27">
        <f t="shared" si="68"/>
        <v>10</v>
      </c>
      <c r="AM31" s="27">
        <f t="shared" si="69"/>
        <v>6</v>
      </c>
      <c r="AN31" s="27">
        <f t="shared" si="70"/>
        <v>44.3</v>
      </c>
      <c r="AO31" s="27">
        <f t="shared" si="71"/>
        <v>6</v>
      </c>
    </row>
    <row r="32" spans="1:57" ht="21.75" thickBot="1" x14ac:dyDescent="0.4">
      <c r="A32" s="25"/>
      <c r="B32" s="26"/>
      <c r="C32" s="17"/>
      <c r="D32" s="17"/>
      <c r="E32" s="18"/>
      <c r="F32" s="19"/>
      <c r="G32" s="20"/>
      <c r="H32" s="21"/>
      <c r="I32" s="17"/>
      <c r="J32" s="17"/>
      <c r="K32" s="18"/>
      <c r="L32" s="19"/>
      <c r="M32" s="20"/>
      <c r="N32" s="21"/>
      <c r="O32" s="17"/>
      <c r="P32" s="17"/>
      <c r="Q32" s="18"/>
      <c r="R32" s="18"/>
      <c r="S32" s="19"/>
      <c r="T32" s="20"/>
      <c r="U32" s="21"/>
      <c r="V32" s="17"/>
      <c r="W32" s="17"/>
      <c r="X32" s="18"/>
      <c r="Y32" s="19"/>
      <c r="Z32" s="20"/>
      <c r="AA32" s="21"/>
      <c r="AB32" s="20"/>
      <c r="AC32" s="21"/>
    </row>
    <row r="33" spans="1:41" ht="38.25" thickBot="1" x14ac:dyDescent="0.55000000000000004">
      <c r="A33" s="66" t="s">
        <v>69</v>
      </c>
      <c r="B33" s="67"/>
      <c r="C33" s="4"/>
      <c r="D33" s="4"/>
      <c r="E33" s="4"/>
      <c r="F33" s="3"/>
      <c r="G33" s="3"/>
      <c r="H33" s="2"/>
      <c r="I33" s="5"/>
      <c r="J33" s="5"/>
      <c r="K33" s="5"/>
      <c r="L33" s="3"/>
      <c r="M33" s="3"/>
      <c r="N33" s="3"/>
      <c r="O33" s="4"/>
      <c r="P33" s="4"/>
      <c r="Q33" s="4"/>
      <c r="R33" s="4"/>
      <c r="S33" s="5" t="s">
        <v>0</v>
      </c>
      <c r="T33" s="3"/>
      <c r="U33" s="2"/>
      <c r="V33" s="5"/>
      <c r="W33" s="5"/>
      <c r="X33" s="5"/>
      <c r="Y33" s="3"/>
      <c r="Z33" s="3"/>
      <c r="AA33" s="3"/>
      <c r="AB33" s="3"/>
      <c r="AC33" s="6"/>
    </row>
    <row r="34" spans="1:41" ht="18.75" thickBot="1" x14ac:dyDescent="0.3">
      <c r="A34" s="69" t="s">
        <v>1</v>
      </c>
      <c r="B34" s="70" t="s">
        <v>2</v>
      </c>
      <c r="C34" s="10" t="s">
        <v>3</v>
      </c>
      <c r="D34" s="10"/>
      <c r="E34" s="10"/>
      <c r="F34" s="10"/>
      <c r="G34" s="131"/>
      <c r="H34" s="132"/>
      <c r="I34" s="9" t="s">
        <v>4</v>
      </c>
      <c r="J34" s="10"/>
      <c r="K34" s="10"/>
      <c r="L34" s="10"/>
      <c r="M34" s="131"/>
      <c r="N34" s="132"/>
      <c r="O34" s="9" t="s">
        <v>5</v>
      </c>
      <c r="P34" s="10"/>
      <c r="Q34" s="10"/>
      <c r="R34" s="10"/>
      <c r="S34" s="10"/>
      <c r="T34" s="131"/>
      <c r="U34" s="132"/>
      <c r="V34" s="9" t="s">
        <v>6</v>
      </c>
      <c r="W34" s="10"/>
      <c r="X34" s="10"/>
      <c r="Y34" s="10"/>
      <c r="Z34" s="131"/>
      <c r="AA34" s="132"/>
      <c r="AB34" s="133" t="s">
        <v>7</v>
      </c>
      <c r="AC34" s="134"/>
      <c r="AE34" s="31"/>
      <c r="AF34" s="31"/>
      <c r="AG34" s="31"/>
      <c r="AH34" s="32"/>
      <c r="AI34" s="32"/>
      <c r="AJ34" s="31"/>
      <c r="AK34" s="31"/>
      <c r="AL34" s="32"/>
      <c r="AM34" s="32"/>
      <c r="AN34" s="32"/>
      <c r="AO34" s="32"/>
    </row>
    <row r="35" spans="1:41" ht="18.75" thickBot="1" x14ac:dyDescent="0.3">
      <c r="A35" s="29"/>
      <c r="B35" s="68"/>
      <c r="C35" s="74" t="s">
        <v>8</v>
      </c>
      <c r="D35" s="88" t="s">
        <v>12</v>
      </c>
      <c r="E35" s="88" t="s">
        <v>14</v>
      </c>
      <c r="F35" s="48" t="s">
        <v>9</v>
      </c>
      <c r="G35" s="49" t="s">
        <v>10</v>
      </c>
      <c r="H35" s="50" t="s">
        <v>11</v>
      </c>
      <c r="I35" s="46" t="s">
        <v>8</v>
      </c>
      <c r="J35" s="47" t="s">
        <v>12</v>
      </c>
      <c r="K35" s="47" t="s">
        <v>14</v>
      </c>
      <c r="L35" s="48" t="s">
        <v>9</v>
      </c>
      <c r="M35" s="49" t="s">
        <v>10</v>
      </c>
      <c r="N35" s="50" t="s">
        <v>11</v>
      </c>
      <c r="O35" s="74" t="s">
        <v>8</v>
      </c>
      <c r="P35" s="47" t="s">
        <v>12</v>
      </c>
      <c r="Q35" s="47" t="s">
        <v>14</v>
      </c>
      <c r="R35" s="47" t="s">
        <v>13</v>
      </c>
      <c r="S35" s="48" t="s">
        <v>9</v>
      </c>
      <c r="T35" s="49" t="s">
        <v>10</v>
      </c>
      <c r="U35" s="50" t="s">
        <v>11</v>
      </c>
      <c r="V35" s="74" t="s">
        <v>8</v>
      </c>
      <c r="W35" s="47" t="s">
        <v>12</v>
      </c>
      <c r="X35" s="47" t="s">
        <v>14</v>
      </c>
      <c r="Y35" s="48" t="s">
        <v>9</v>
      </c>
      <c r="Z35" s="49" t="s">
        <v>10</v>
      </c>
      <c r="AA35" s="50" t="s">
        <v>11</v>
      </c>
      <c r="AB35" s="51" t="s">
        <v>10</v>
      </c>
      <c r="AC35" s="50" t="s">
        <v>11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  <row r="36" spans="1:41" ht="18" x14ac:dyDescent="0.25">
      <c r="A36" s="29">
        <v>26</v>
      </c>
      <c r="B36" s="68" t="s">
        <v>70</v>
      </c>
      <c r="C36" s="64">
        <v>3</v>
      </c>
      <c r="D36" s="83">
        <v>1</v>
      </c>
      <c r="E36" s="84">
        <v>0</v>
      </c>
      <c r="F36" s="85">
        <f t="shared" ref="F36" si="72">10-D36</f>
        <v>9</v>
      </c>
      <c r="G36" s="86">
        <f t="shared" ref="G36" si="73">C36+F36-E36</f>
        <v>12</v>
      </c>
      <c r="H36" s="87">
        <v>1</v>
      </c>
      <c r="I36" s="64">
        <v>4.5</v>
      </c>
      <c r="J36" s="83">
        <v>2.2000000000000002</v>
      </c>
      <c r="K36" s="16">
        <v>0</v>
      </c>
      <c r="L36" s="15">
        <f>10-J36</f>
        <v>7.8</v>
      </c>
      <c r="M36" s="86">
        <f>I36+L36-K36</f>
        <v>12.3</v>
      </c>
      <c r="N36" s="87">
        <v>1</v>
      </c>
      <c r="O36" s="64">
        <v>4</v>
      </c>
      <c r="P36" s="83">
        <v>1.6</v>
      </c>
      <c r="Q36" s="16">
        <v>0</v>
      </c>
      <c r="R36" s="16">
        <v>0</v>
      </c>
      <c r="S36" s="15">
        <f t="shared" ref="S36" si="74">10-P36</f>
        <v>8.4</v>
      </c>
      <c r="T36" s="86">
        <f t="shared" ref="T36" si="75">O36+R36+S36-Q36</f>
        <v>12.4</v>
      </c>
      <c r="U36" s="87">
        <v>1</v>
      </c>
      <c r="V36" s="64">
        <v>4</v>
      </c>
      <c r="W36" s="83">
        <v>3</v>
      </c>
      <c r="X36" s="16">
        <v>0</v>
      </c>
      <c r="Y36" s="15">
        <f t="shared" ref="Y36" si="76">10-W36</f>
        <v>7</v>
      </c>
      <c r="Z36" s="86">
        <f t="shared" ref="Z36" si="77">V36+Y36-X36</f>
        <v>11</v>
      </c>
      <c r="AA36" s="87">
        <v>1</v>
      </c>
      <c r="AB36" s="89">
        <f>G36+M36+T36+Z36</f>
        <v>47.7</v>
      </c>
      <c r="AC36" s="87">
        <v>1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  <row r="37" spans="1:41" ht="18.75" thickBot="1" x14ac:dyDescent="0.3">
      <c r="O37" s="82"/>
    </row>
    <row r="38" spans="1:41" ht="38.25" thickBot="1" x14ac:dyDescent="0.55000000000000004">
      <c r="A38" s="1" t="s">
        <v>68</v>
      </c>
      <c r="B38" s="2"/>
      <c r="C38" s="4"/>
      <c r="D38" s="4"/>
      <c r="E38" s="4"/>
      <c r="F38" s="3"/>
      <c r="G38" s="3"/>
      <c r="H38" s="2"/>
      <c r="I38" s="5"/>
      <c r="J38" s="5"/>
      <c r="K38" s="5"/>
      <c r="L38" s="3"/>
      <c r="M38" s="3"/>
      <c r="N38" s="3"/>
      <c r="O38" s="4"/>
      <c r="P38" s="4"/>
      <c r="Q38" s="4"/>
      <c r="R38" s="4"/>
      <c r="S38" s="5" t="s">
        <v>0</v>
      </c>
      <c r="T38" s="3"/>
      <c r="U38" s="2"/>
      <c r="V38" s="5"/>
      <c r="W38" s="5"/>
      <c r="X38" s="5"/>
      <c r="Y38" s="3"/>
      <c r="Z38" s="3"/>
      <c r="AA38" s="3"/>
      <c r="AB38" s="3"/>
      <c r="AC38" s="6"/>
    </row>
    <row r="39" spans="1:41" ht="18.75" thickBot="1" x14ac:dyDescent="0.3">
      <c r="A39" s="7" t="s">
        <v>1</v>
      </c>
      <c r="B39" s="8" t="s">
        <v>2</v>
      </c>
      <c r="C39" s="9" t="s">
        <v>3</v>
      </c>
      <c r="D39" s="10"/>
      <c r="E39" s="10"/>
      <c r="F39" s="10"/>
      <c r="G39" s="131"/>
      <c r="H39" s="132"/>
      <c r="I39" s="9" t="s">
        <v>4</v>
      </c>
      <c r="J39" s="10"/>
      <c r="K39" s="10"/>
      <c r="L39" s="10"/>
      <c r="M39" s="131"/>
      <c r="N39" s="132"/>
      <c r="O39" s="9" t="s">
        <v>5</v>
      </c>
      <c r="P39" s="10"/>
      <c r="Q39" s="10"/>
      <c r="R39" s="10"/>
      <c r="S39" s="10"/>
      <c r="T39" s="131"/>
      <c r="U39" s="132"/>
      <c r="V39" s="9" t="s">
        <v>6</v>
      </c>
      <c r="W39" s="10"/>
      <c r="X39" s="10"/>
      <c r="Y39" s="10"/>
      <c r="Z39" s="131"/>
      <c r="AA39" s="132"/>
      <c r="AB39" s="133" t="s">
        <v>7</v>
      </c>
      <c r="AC39" s="134"/>
      <c r="AE39" s="31"/>
      <c r="AF39" s="31" t="s">
        <v>3</v>
      </c>
      <c r="AG39" s="31"/>
      <c r="AH39" s="32" t="s">
        <v>4</v>
      </c>
      <c r="AI39" s="32"/>
      <c r="AJ39" s="31" t="s">
        <v>5</v>
      </c>
      <c r="AK39" s="31"/>
      <c r="AL39" s="32" t="s">
        <v>6</v>
      </c>
      <c r="AM39" s="32"/>
      <c r="AN39" s="32" t="s">
        <v>7</v>
      </c>
      <c r="AO39" s="32"/>
    </row>
    <row r="40" spans="1:41" ht="18.75" thickBot="1" x14ac:dyDescent="0.3">
      <c r="A40" s="28"/>
      <c r="B40" s="62"/>
      <c r="C40" s="74" t="s">
        <v>8</v>
      </c>
      <c r="D40" s="47" t="s">
        <v>12</v>
      </c>
      <c r="E40" s="47" t="s">
        <v>14</v>
      </c>
      <c r="F40" s="48" t="s">
        <v>9</v>
      </c>
      <c r="G40" s="49" t="s">
        <v>10</v>
      </c>
      <c r="H40" s="50" t="s">
        <v>11</v>
      </c>
      <c r="I40" s="74" t="s">
        <v>8</v>
      </c>
      <c r="J40" s="47" t="s">
        <v>12</v>
      </c>
      <c r="K40" s="47" t="s">
        <v>14</v>
      </c>
      <c r="L40" s="48" t="s">
        <v>9</v>
      </c>
      <c r="M40" s="49" t="s">
        <v>10</v>
      </c>
      <c r="N40" s="50" t="s">
        <v>11</v>
      </c>
      <c r="O40" s="74" t="s">
        <v>8</v>
      </c>
      <c r="P40" s="47" t="s">
        <v>12</v>
      </c>
      <c r="Q40" s="47" t="s">
        <v>14</v>
      </c>
      <c r="R40" s="47" t="s">
        <v>13</v>
      </c>
      <c r="S40" s="48" t="s">
        <v>9</v>
      </c>
      <c r="T40" s="49" t="s">
        <v>10</v>
      </c>
      <c r="U40" s="50" t="s">
        <v>11</v>
      </c>
      <c r="V40" s="74" t="s">
        <v>8</v>
      </c>
      <c r="W40" s="47" t="s">
        <v>12</v>
      </c>
      <c r="X40" s="47" t="s">
        <v>14</v>
      </c>
      <c r="Y40" s="48" t="s">
        <v>9</v>
      </c>
      <c r="Z40" s="49" t="s">
        <v>10</v>
      </c>
      <c r="AA40" s="50" t="s">
        <v>11</v>
      </c>
      <c r="AB40" s="111" t="s">
        <v>10</v>
      </c>
      <c r="AC40" s="105" t="s">
        <v>11</v>
      </c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pans="1:41" ht="18" x14ac:dyDescent="0.25">
      <c r="A41" s="29">
        <v>28</v>
      </c>
      <c r="B41" s="71" t="s">
        <v>62</v>
      </c>
      <c r="C41" s="75">
        <v>1</v>
      </c>
      <c r="D41" s="34">
        <v>1.3</v>
      </c>
      <c r="E41" s="35">
        <v>0</v>
      </c>
      <c r="F41" s="36">
        <f>10-D41</f>
        <v>8.6999999999999993</v>
      </c>
      <c r="G41" s="37">
        <f>C41+F41-E41</f>
        <v>9.6999999999999993</v>
      </c>
      <c r="H41" s="38">
        <f>VLOOKUP(G41,AF$41:AG$46,2,FALSE)</f>
        <v>4</v>
      </c>
      <c r="I41" s="75">
        <v>0</v>
      </c>
      <c r="J41" s="34">
        <v>0</v>
      </c>
      <c r="K41" s="35">
        <v>0</v>
      </c>
      <c r="L41" s="36">
        <f>10-J41</f>
        <v>10</v>
      </c>
      <c r="M41" s="37">
        <f>I41+L41-K41</f>
        <v>10</v>
      </c>
      <c r="N41" s="38">
        <f>VLOOKUP(M41,AH$41:AI$46,2,FALSE)</f>
        <v>1</v>
      </c>
      <c r="O41" s="75">
        <v>0</v>
      </c>
      <c r="P41" s="34">
        <v>0</v>
      </c>
      <c r="Q41" s="35">
        <v>0</v>
      </c>
      <c r="R41" s="35">
        <v>0</v>
      </c>
      <c r="S41" s="36">
        <f>10-P41</f>
        <v>10</v>
      </c>
      <c r="T41" s="37">
        <f>O41+R41+S41-Q41</f>
        <v>10</v>
      </c>
      <c r="U41" s="38">
        <f>VLOOKUP(T41,AJ$41:AK$46,2,FALSE)</f>
        <v>1</v>
      </c>
      <c r="V41" s="75">
        <v>3</v>
      </c>
      <c r="W41" s="34">
        <v>2.4</v>
      </c>
      <c r="X41" s="35">
        <v>0</v>
      </c>
      <c r="Y41" s="36">
        <f>10-W41</f>
        <v>7.6</v>
      </c>
      <c r="Z41" s="37">
        <f>V41+Y41-X41</f>
        <v>10.6</v>
      </c>
      <c r="AA41" s="109">
        <f>VLOOKUP(Z41,AL$41:AM$46,2,FALSE)</f>
        <v>3</v>
      </c>
      <c r="AB41" s="39">
        <f>G41+Z41</f>
        <v>20.299999999999997</v>
      </c>
      <c r="AC41" s="38">
        <f>VLOOKUP(AB41,AN$41:AO$46,2,FALSE)</f>
        <v>2</v>
      </c>
      <c r="AE41" s="27">
        <v>1</v>
      </c>
      <c r="AF41" s="27">
        <f>LARGE(G$41:G$46,$AE41)</f>
        <v>10</v>
      </c>
      <c r="AG41" s="27">
        <f>IF(AF41=AF40,AG40,AG40+1)</f>
        <v>1</v>
      </c>
      <c r="AH41" s="27">
        <f>LARGE(M$41:M$46,$AE41)</f>
        <v>10</v>
      </c>
      <c r="AI41" s="27">
        <f>IF(AH41=AH40,AI40,AI40+1)</f>
        <v>1</v>
      </c>
      <c r="AJ41" s="27">
        <f>LARGE(T$41:T$46,$AE41)</f>
        <v>10</v>
      </c>
      <c r="AK41" s="27">
        <f>IF(AJ41=AJ40,AK40,AK40+1)</f>
        <v>1</v>
      </c>
      <c r="AL41" s="27">
        <f>LARGE(Z$41:Z$46,$AE41)</f>
        <v>10.8</v>
      </c>
      <c r="AM41" s="27">
        <f>IF(AL41=AL40,AM40,AM40+1)</f>
        <v>1</v>
      </c>
      <c r="AN41" s="27">
        <f>LARGE(AB$41:AB$46,$AE41)</f>
        <v>20.6</v>
      </c>
      <c r="AO41" s="27">
        <f>IF(AN41=AN40,AO40,AO40+1)</f>
        <v>1</v>
      </c>
    </row>
    <row r="42" spans="1:41" ht="18" x14ac:dyDescent="0.25">
      <c r="A42" s="125">
        <v>29</v>
      </c>
      <c r="B42" s="126" t="s">
        <v>63</v>
      </c>
      <c r="C42" s="64">
        <v>1</v>
      </c>
      <c r="D42" s="14">
        <v>1</v>
      </c>
      <c r="E42" s="16">
        <v>0</v>
      </c>
      <c r="F42" s="15">
        <f t="shared" ref="F42:F46" si="78">10-D42</f>
        <v>9</v>
      </c>
      <c r="G42" s="86">
        <f t="shared" ref="G42:G46" si="79">C42+F42-E42</f>
        <v>10</v>
      </c>
      <c r="H42" s="87">
        <f t="shared" ref="H42:H46" si="80">VLOOKUP(G42,AF$41:AG$46,2,FALSE)</f>
        <v>1</v>
      </c>
      <c r="I42" s="64">
        <v>0</v>
      </c>
      <c r="J42" s="14">
        <v>0</v>
      </c>
      <c r="K42" s="16">
        <v>0</v>
      </c>
      <c r="L42" s="15">
        <f t="shared" ref="L42:L46" si="81">10-J42</f>
        <v>10</v>
      </c>
      <c r="M42" s="86">
        <f t="shared" ref="M42:M46" si="82">I42+L42-K42</f>
        <v>10</v>
      </c>
      <c r="N42" s="87">
        <f t="shared" ref="N42:N46" si="83">VLOOKUP(M42,AH$41:AI$46,2,FALSE)</f>
        <v>1</v>
      </c>
      <c r="O42" s="64">
        <v>0</v>
      </c>
      <c r="P42" s="14">
        <v>0</v>
      </c>
      <c r="Q42" s="16">
        <v>0</v>
      </c>
      <c r="R42" s="16">
        <v>0</v>
      </c>
      <c r="S42" s="15">
        <f t="shared" ref="S42:S46" si="84">10-P42</f>
        <v>10</v>
      </c>
      <c r="T42" s="86">
        <f t="shared" ref="T42:T46" si="85">O42+R42+S42-Q42</f>
        <v>10</v>
      </c>
      <c r="U42" s="87">
        <f t="shared" ref="U42:U46" si="86">VLOOKUP(T42,AJ$41:AK$46,2,FALSE)</f>
        <v>1</v>
      </c>
      <c r="V42" s="64">
        <v>3</v>
      </c>
      <c r="W42" s="14">
        <v>2.7</v>
      </c>
      <c r="X42" s="16">
        <v>0</v>
      </c>
      <c r="Y42" s="15">
        <f t="shared" ref="Y42:Y46" si="87">10-W42</f>
        <v>7.3</v>
      </c>
      <c r="Z42" s="86">
        <f t="shared" ref="Z42:Z46" si="88">V42+Y42-X42</f>
        <v>10.3</v>
      </c>
      <c r="AA42" s="127">
        <f t="shared" ref="AA42:AA46" si="89">VLOOKUP(Z42,AL$41:AM$46,2,FALSE)</f>
        <v>4</v>
      </c>
      <c r="AB42" s="13">
        <f t="shared" ref="AB42:AB46" si="90">G42+Z42</f>
        <v>20.3</v>
      </c>
      <c r="AC42" s="12">
        <f t="shared" ref="AC42:AC46" si="91">VLOOKUP(AB42,AN$41:AO$46,2,FALSE)</f>
        <v>2</v>
      </c>
      <c r="AE42" s="27">
        <v>2</v>
      </c>
      <c r="AF42" s="27">
        <f t="shared" ref="AF42:AF46" si="92">LARGE(G$41:G$46,$AE42)</f>
        <v>10</v>
      </c>
      <c r="AG42" s="27">
        <f t="shared" ref="AG42:AG46" si="93">IF(AF42=AF41,AG41,AG41+1)</f>
        <v>1</v>
      </c>
      <c r="AH42" s="27">
        <f t="shared" ref="AH42:AH46" si="94">LARGE(M$41:M$46,$AE42)</f>
        <v>10</v>
      </c>
      <c r="AI42" s="27">
        <f t="shared" ref="AI42:AI46" si="95">IF(AH42=AH41,AI41,AI41+1)</f>
        <v>1</v>
      </c>
      <c r="AJ42" s="27">
        <f t="shared" ref="AJ42:AJ46" si="96">LARGE(T$41:T$46,$AE42)</f>
        <v>10</v>
      </c>
      <c r="AK42" s="27">
        <f t="shared" ref="AK42:AK46" si="97">IF(AJ42=AJ41,AK41,AK41+1)</f>
        <v>1</v>
      </c>
      <c r="AL42" s="27">
        <f t="shared" ref="AL42:AL46" si="98">LARGE(Z$41:Z$46,$AE42)</f>
        <v>10.7</v>
      </c>
      <c r="AM42" s="27">
        <f t="shared" ref="AM42:AM46" si="99">IF(AL42=AL41,AM41,AM41+1)</f>
        <v>2</v>
      </c>
      <c r="AN42" s="27">
        <f t="shared" ref="AN42:AN46" si="100">LARGE(AB$41:AB$46,$AE42)</f>
        <v>20.6</v>
      </c>
      <c r="AO42" s="27">
        <f t="shared" ref="AO42:AO46" si="101">IF(AN42=AN41,AO41,AO41+1)</f>
        <v>1</v>
      </c>
    </row>
    <row r="43" spans="1:41" ht="18" x14ac:dyDescent="0.25">
      <c r="A43" s="125">
        <v>30</v>
      </c>
      <c r="B43" s="126" t="s">
        <v>64</v>
      </c>
      <c r="C43" s="64">
        <v>1</v>
      </c>
      <c r="D43" s="14">
        <v>1.1000000000000001</v>
      </c>
      <c r="E43" s="16">
        <v>0</v>
      </c>
      <c r="F43" s="15">
        <f t="shared" si="78"/>
        <v>8.9</v>
      </c>
      <c r="G43" s="86">
        <f t="shared" si="79"/>
        <v>9.9</v>
      </c>
      <c r="H43" s="87">
        <f t="shared" si="80"/>
        <v>2</v>
      </c>
      <c r="I43" s="64">
        <v>0</v>
      </c>
      <c r="J43" s="14">
        <v>0</v>
      </c>
      <c r="K43" s="16">
        <v>0</v>
      </c>
      <c r="L43" s="15">
        <f t="shared" si="81"/>
        <v>10</v>
      </c>
      <c r="M43" s="86">
        <f t="shared" si="82"/>
        <v>10</v>
      </c>
      <c r="N43" s="87">
        <f t="shared" si="83"/>
        <v>1</v>
      </c>
      <c r="O43" s="64">
        <v>0</v>
      </c>
      <c r="P43" s="14">
        <v>0</v>
      </c>
      <c r="Q43" s="16">
        <v>0</v>
      </c>
      <c r="R43" s="16">
        <v>0</v>
      </c>
      <c r="S43" s="15">
        <f t="shared" si="84"/>
        <v>10</v>
      </c>
      <c r="T43" s="86">
        <f t="shared" si="85"/>
        <v>10</v>
      </c>
      <c r="U43" s="87">
        <f t="shared" si="86"/>
        <v>1</v>
      </c>
      <c r="V43" s="64">
        <v>3</v>
      </c>
      <c r="W43" s="14">
        <v>2.2999999999999998</v>
      </c>
      <c r="X43" s="16">
        <v>0</v>
      </c>
      <c r="Y43" s="15">
        <f t="shared" si="87"/>
        <v>7.7</v>
      </c>
      <c r="Z43" s="86">
        <f t="shared" si="88"/>
        <v>10.7</v>
      </c>
      <c r="AA43" s="127">
        <f t="shared" si="89"/>
        <v>2</v>
      </c>
      <c r="AB43" s="13">
        <f t="shared" si="90"/>
        <v>20.6</v>
      </c>
      <c r="AC43" s="12">
        <f t="shared" si="91"/>
        <v>1</v>
      </c>
      <c r="AE43" s="27">
        <v>3</v>
      </c>
      <c r="AF43" s="27">
        <f t="shared" si="92"/>
        <v>9.9</v>
      </c>
      <c r="AG43" s="27">
        <f t="shared" si="93"/>
        <v>2</v>
      </c>
      <c r="AH43" s="27">
        <f t="shared" si="94"/>
        <v>10</v>
      </c>
      <c r="AI43" s="27">
        <f t="shared" si="95"/>
        <v>1</v>
      </c>
      <c r="AJ43" s="27">
        <f t="shared" si="96"/>
        <v>10</v>
      </c>
      <c r="AK43" s="27">
        <f t="shared" si="97"/>
        <v>1</v>
      </c>
      <c r="AL43" s="27">
        <f t="shared" si="98"/>
        <v>10.6</v>
      </c>
      <c r="AM43" s="27">
        <f t="shared" si="99"/>
        <v>3</v>
      </c>
      <c r="AN43" s="27">
        <f t="shared" si="100"/>
        <v>20.3</v>
      </c>
      <c r="AO43" s="27">
        <f t="shared" si="101"/>
        <v>2</v>
      </c>
    </row>
    <row r="44" spans="1:41" ht="18" x14ac:dyDescent="0.25">
      <c r="A44" s="125">
        <v>31</v>
      </c>
      <c r="B44" s="126" t="s">
        <v>65</v>
      </c>
      <c r="C44" s="64">
        <v>1</v>
      </c>
      <c r="D44" s="14">
        <v>1</v>
      </c>
      <c r="E44" s="16">
        <v>0</v>
      </c>
      <c r="F44" s="15">
        <f t="shared" si="78"/>
        <v>9</v>
      </c>
      <c r="G44" s="86">
        <f t="shared" si="79"/>
        <v>10</v>
      </c>
      <c r="H44" s="87">
        <f t="shared" si="80"/>
        <v>1</v>
      </c>
      <c r="I44" s="64">
        <v>0</v>
      </c>
      <c r="J44" s="14">
        <v>0</v>
      </c>
      <c r="K44" s="16">
        <v>0</v>
      </c>
      <c r="L44" s="15">
        <f t="shared" si="81"/>
        <v>10</v>
      </c>
      <c r="M44" s="86">
        <f t="shared" si="82"/>
        <v>10</v>
      </c>
      <c r="N44" s="87">
        <f t="shared" si="83"/>
        <v>1</v>
      </c>
      <c r="O44" s="64">
        <v>0</v>
      </c>
      <c r="P44" s="14">
        <v>0</v>
      </c>
      <c r="Q44" s="16">
        <v>0</v>
      </c>
      <c r="R44" s="16">
        <v>0</v>
      </c>
      <c r="S44" s="15">
        <f t="shared" si="84"/>
        <v>10</v>
      </c>
      <c r="T44" s="86">
        <f t="shared" si="85"/>
        <v>10</v>
      </c>
      <c r="U44" s="87">
        <f t="shared" si="86"/>
        <v>1</v>
      </c>
      <c r="V44" s="64">
        <v>3</v>
      </c>
      <c r="W44" s="14">
        <v>3.1</v>
      </c>
      <c r="X44" s="16">
        <v>0</v>
      </c>
      <c r="Y44" s="15">
        <f t="shared" si="87"/>
        <v>6.9</v>
      </c>
      <c r="Z44" s="86">
        <f t="shared" si="88"/>
        <v>9.9</v>
      </c>
      <c r="AA44" s="127">
        <f t="shared" si="89"/>
        <v>6</v>
      </c>
      <c r="AB44" s="13">
        <f t="shared" si="90"/>
        <v>19.899999999999999</v>
      </c>
      <c r="AC44" s="12">
        <f t="shared" si="91"/>
        <v>4</v>
      </c>
      <c r="AE44" s="27">
        <v>4</v>
      </c>
      <c r="AF44" s="27">
        <f t="shared" si="92"/>
        <v>9.9</v>
      </c>
      <c r="AG44" s="27">
        <f t="shared" si="93"/>
        <v>2</v>
      </c>
      <c r="AH44" s="27">
        <f t="shared" si="94"/>
        <v>10</v>
      </c>
      <c r="AI44" s="27">
        <f t="shared" si="95"/>
        <v>1</v>
      </c>
      <c r="AJ44" s="27">
        <f t="shared" si="96"/>
        <v>10</v>
      </c>
      <c r="AK44" s="27">
        <f t="shared" si="97"/>
        <v>1</v>
      </c>
      <c r="AL44" s="27">
        <f t="shared" si="98"/>
        <v>10.3</v>
      </c>
      <c r="AM44" s="27">
        <f t="shared" si="99"/>
        <v>4</v>
      </c>
      <c r="AN44" s="27">
        <f t="shared" si="100"/>
        <v>20.299999999999997</v>
      </c>
      <c r="AO44" s="27">
        <f t="shared" si="101"/>
        <v>2</v>
      </c>
    </row>
    <row r="45" spans="1:41" ht="18" x14ac:dyDescent="0.25">
      <c r="A45" s="125">
        <v>32</v>
      </c>
      <c r="B45" s="126" t="s">
        <v>66</v>
      </c>
      <c r="C45" s="64">
        <v>1</v>
      </c>
      <c r="D45" s="14">
        <v>1.2</v>
      </c>
      <c r="E45" s="16">
        <v>0</v>
      </c>
      <c r="F45" s="15">
        <f t="shared" si="78"/>
        <v>8.8000000000000007</v>
      </c>
      <c r="G45" s="86">
        <f t="shared" si="79"/>
        <v>9.8000000000000007</v>
      </c>
      <c r="H45" s="87">
        <f t="shared" si="80"/>
        <v>3</v>
      </c>
      <c r="I45" s="64">
        <v>0</v>
      </c>
      <c r="J45" s="14">
        <v>0</v>
      </c>
      <c r="K45" s="16">
        <v>0</v>
      </c>
      <c r="L45" s="15">
        <f t="shared" si="81"/>
        <v>10</v>
      </c>
      <c r="M45" s="86">
        <f t="shared" si="82"/>
        <v>10</v>
      </c>
      <c r="N45" s="87">
        <f t="shared" si="83"/>
        <v>1</v>
      </c>
      <c r="O45" s="64">
        <v>0</v>
      </c>
      <c r="P45" s="14">
        <v>0</v>
      </c>
      <c r="Q45" s="16">
        <v>0</v>
      </c>
      <c r="R45" s="16">
        <v>0</v>
      </c>
      <c r="S45" s="15">
        <f t="shared" si="84"/>
        <v>10</v>
      </c>
      <c r="T45" s="86">
        <f t="shared" si="85"/>
        <v>10</v>
      </c>
      <c r="U45" s="87">
        <f t="shared" si="86"/>
        <v>1</v>
      </c>
      <c r="V45" s="64">
        <v>3</v>
      </c>
      <c r="W45" s="14">
        <v>2.2000000000000002</v>
      </c>
      <c r="X45" s="16">
        <v>0</v>
      </c>
      <c r="Y45" s="15">
        <f t="shared" si="87"/>
        <v>7.8</v>
      </c>
      <c r="Z45" s="86">
        <f t="shared" si="88"/>
        <v>10.8</v>
      </c>
      <c r="AA45" s="127">
        <f t="shared" si="89"/>
        <v>1</v>
      </c>
      <c r="AB45" s="13">
        <f t="shared" si="90"/>
        <v>20.6</v>
      </c>
      <c r="AC45" s="12">
        <f t="shared" si="91"/>
        <v>1</v>
      </c>
      <c r="AE45" s="27">
        <v>5</v>
      </c>
      <c r="AF45" s="27">
        <f t="shared" si="92"/>
        <v>9.8000000000000007</v>
      </c>
      <c r="AG45" s="27">
        <f t="shared" si="93"/>
        <v>3</v>
      </c>
      <c r="AH45" s="27">
        <f t="shared" si="94"/>
        <v>10</v>
      </c>
      <c r="AI45" s="27">
        <f t="shared" si="95"/>
        <v>1</v>
      </c>
      <c r="AJ45" s="27">
        <f t="shared" si="96"/>
        <v>10</v>
      </c>
      <c r="AK45" s="27">
        <f t="shared" si="97"/>
        <v>1</v>
      </c>
      <c r="AL45" s="27">
        <f t="shared" si="98"/>
        <v>10.199999999999999</v>
      </c>
      <c r="AM45" s="27">
        <f t="shared" si="99"/>
        <v>5</v>
      </c>
      <c r="AN45" s="27">
        <f t="shared" si="100"/>
        <v>20.100000000000001</v>
      </c>
      <c r="AO45" s="27">
        <f t="shared" si="101"/>
        <v>3</v>
      </c>
    </row>
    <row r="46" spans="1:41" ht="18.75" thickBot="1" x14ac:dyDescent="0.3">
      <c r="A46" s="63">
        <v>33</v>
      </c>
      <c r="B46" s="72" t="s">
        <v>67</v>
      </c>
      <c r="C46" s="65">
        <v>1</v>
      </c>
      <c r="D46" s="40">
        <v>1.1000000000000001</v>
      </c>
      <c r="E46" s="41">
        <v>0</v>
      </c>
      <c r="F46" s="42">
        <f t="shared" si="78"/>
        <v>8.9</v>
      </c>
      <c r="G46" s="120">
        <f t="shared" si="79"/>
        <v>9.9</v>
      </c>
      <c r="H46" s="121">
        <f t="shared" si="80"/>
        <v>2</v>
      </c>
      <c r="I46" s="65">
        <v>0</v>
      </c>
      <c r="J46" s="40">
        <v>0</v>
      </c>
      <c r="K46" s="41">
        <v>0</v>
      </c>
      <c r="L46" s="42">
        <f t="shared" si="81"/>
        <v>10</v>
      </c>
      <c r="M46" s="120">
        <f t="shared" si="82"/>
        <v>10</v>
      </c>
      <c r="N46" s="121">
        <f t="shared" si="83"/>
        <v>1</v>
      </c>
      <c r="O46" s="65">
        <v>0</v>
      </c>
      <c r="P46" s="40">
        <v>0</v>
      </c>
      <c r="Q46" s="41">
        <v>0</v>
      </c>
      <c r="R46" s="41">
        <v>0</v>
      </c>
      <c r="S46" s="42">
        <f t="shared" si="84"/>
        <v>10</v>
      </c>
      <c r="T46" s="120">
        <f t="shared" si="85"/>
        <v>10</v>
      </c>
      <c r="U46" s="121">
        <f t="shared" si="86"/>
        <v>1</v>
      </c>
      <c r="V46" s="65">
        <v>3</v>
      </c>
      <c r="W46" s="40">
        <v>2.8</v>
      </c>
      <c r="X46" s="41">
        <v>0</v>
      </c>
      <c r="Y46" s="42">
        <f t="shared" si="87"/>
        <v>7.2</v>
      </c>
      <c r="Z46" s="120">
        <f t="shared" si="88"/>
        <v>10.199999999999999</v>
      </c>
      <c r="AA46" s="128">
        <f t="shared" si="89"/>
        <v>5</v>
      </c>
      <c r="AB46" s="45">
        <f t="shared" si="90"/>
        <v>20.100000000000001</v>
      </c>
      <c r="AC46" s="44">
        <f t="shared" si="91"/>
        <v>3</v>
      </c>
      <c r="AE46" s="27">
        <v>6</v>
      </c>
      <c r="AF46" s="27">
        <f t="shared" si="92"/>
        <v>9.6999999999999993</v>
      </c>
      <c r="AG46" s="27">
        <f t="shared" si="93"/>
        <v>4</v>
      </c>
      <c r="AH46" s="27">
        <f t="shared" si="94"/>
        <v>10</v>
      </c>
      <c r="AI46" s="27">
        <f t="shared" si="95"/>
        <v>1</v>
      </c>
      <c r="AJ46" s="27">
        <f t="shared" si="96"/>
        <v>10</v>
      </c>
      <c r="AK46" s="27">
        <f t="shared" si="97"/>
        <v>1</v>
      </c>
      <c r="AL46" s="27">
        <f t="shared" si="98"/>
        <v>9.9</v>
      </c>
      <c r="AM46" s="27">
        <f t="shared" si="99"/>
        <v>6</v>
      </c>
      <c r="AN46" s="27">
        <f t="shared" si="100"/>
        <v>19.899999999999999</v>
      </c>
      <c r="AO46" s="27">
        <f t="shared" si="101"/>
        <v>4</v>
      </c>
    </row>
    <row r="47" spans="1:41" ht="18.75" thickBot="1" x14ac:dyDescent="0.3">
      <c r="V47" s="82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ht="38.25" thickBot="1" x14ac:dyDescent="0.55000000000000004">
      <c r="A48" s="1" t="s">
        <v>51</v>
      </c>
      <c r="B48" s="2"/>
      <c r="C48" s="4"/>
      <c r="D48" s="4"/>
      <c r="E48" s="4"/>
      <c r="F48" s="3"/>
      <c r="G48" s="3"/>
      <c r="H48" s="2"/>
      <c r="I48" s="5"/>
      <c r="J48" s="5"/>
      <c r="K48" s="5"/>
      <c r="L48" s="3"/>
      <c r="M48" s="3"/>
      <c r="N48" s="3"/>
      <c r="O48" s="4"/>
      <c r="P48" s="4"/>
      <c r="Q48" s="4"/>
      <c r="R48" s="4"/>
      <c r="S48" s="5" t="s">
        <v>0</v>
      </c>
      <c r="T48" s="3"/>
      <c r="U48" s="2"/>
      <c r="V48" s="5"/>
      <c r="W48" s="5"/>
      <c r="X48" s="5"/>
      <c r="Y48" s="3"/>
      <c r="Z48" s="3"/>
      <c r="AA48" s="3"/>
      <c r="AB48" s="3"/>
      <c r="AC48" s="6"/>
    </row>
    <row r="49" spans="1:41" ht="18.75" thickBot="1" x14ac:dyDescent="0.3">
      <c r="A49" s="7" t="s">
        <v>1</v>
      </c>
      <c r="B49" s="8" t="s">
        <v>2</v>
      </c>
      <c r="C49" s="9" t="s">
        <v>3</v>
      </c>
      <c r="D49" s="10"/>
      <c r="E49" s="10"/>
      <c r="F49" s="10"/>
      <c r="G49" s="131"/>
      <c r="H49" s="132"/>
      <c r="I49" s="9" t="s">
        <v>4</v>
      </c>
      <c r="J49" s="10"/>
      <c r="K49" s="10"/>
      <c r="L49" s="10"/>
      <c r="M49" s="131"/>
      <c r="N49" s="132"/>
      <c r="O49" s="9" t="s">
        <v>5</v>
      </c>
      <c r="P49" s="10"/>
      <c r="Q49" s="10"/>
      <c r="R49" s="10"/>
      <c r="S49" s="10"/>
      <c r="T49" s="131"/>
      <c r="U49" s="132"/>
      <c r="V49" s="9" t="s">
        <v>6</v>
      </c>
      <c r="W49" s="10"/>
      <c r="X49" s="10"/>
      <c r="Y49" s="10"/>
      <c r="Z49" s="131"/>
      <c r="AA49" s="132"/>
      <c r="AB49" s="133" t="s">
        <v>7</v>
      </c>
      <c r="AC49" s="134"/>
      <c r="AE49" s="31"/>
      <c r="AF49" s="31" t="s">
        <v>3</v>
      </c>
      <c r="AG49" s="31"/>
      <c r="AH49" s="32" t="s">
        <v>4</v>
      </c>
      <c r="AI49" s="32"/>
      <c r="AJ49" s="31" t="s">
        <v>5</v>
      </c>
      <c r="AK49" s="31"/>
      <c r="AL49" s="32" t="s">
        <v>6</v>
      </c>
      <c r="AM49" s="32"/>
      <c r="AN49" s="32" t="s">
        <v>7</v>
      </c>
      <c r="AO49" s="32"/>
    </row>
    <row r="50" spans="1:41" ht="18.75" thickBot="1" x14ac:dyDescent="0.3">
      <c r="A50" s="28"/>
      <c r="B50" s="80"/>
      <c r="C50" s="101" t="s">
        <v>8</v>
      </c>
      <c r="D50" s="102" t="s">
        <v>12</v>
      </c>
      <c r="E50" s="102" t="s">
        <v>14</v>
      </c>
      <c r="F50" s="103" t="s">
        <v>9</v>
      </c>
      <c r="G50" s="104" t="s">
        <v>10</v>
      </c>
      <c r="H50" s="105" t="s">
        <v>11</v>
      </c>
      <c r="I50" s="101" t="s">
        <v>8</v>
      </c>
      <c r="J50" s="102" t="s">
        <v>12</v>
      </c>
      <c r="K50" s="102" t="s">
        <v>14</v>
      </c>
      <c r="L50" s="103" t="s">
        <v>9</v>
      </c>
      <c r="M50" s="104" t="s">
        <v>10</v>
      </c>
      <c r="N50" s="105" t="s">
        <v>11</v>
      </c>
      <c r="O50" s="101" t="s">
        <v>8</v>
      </c>
      <c r="P50" s="102" t="s">
        <v>12</v>
      </c>
      <c r="Q50" s="102" t="s">
        <v>14</v>
      </c>
      <c r="R50" s="102" t="s">
        <v>13</v>
      </c>
      <c r="S50" s="103" t="s">
        <v>9</v>
      </c>
      <c r="T50" s="104" t="s">
        <v>10</v>
      </c>
      <c r="U50" s="105" t="s">
        <v>11</v>
      </c>
      <c r="V50" s="74" t="s">
        <v>8</v>
      </c>
      <c r="W50" s="47" t="s">
        <v>12</v>
      </c>
      <c r="X50" s="47" t="s">
        <v>14</v>
      </c>
      <c r="Y50" s="48" t="s">
        <v>9</v>
      </c>
      <c r="Z50" s="49" t="s">
        <v>10</v>
      </c>
      <c r="AA50" s="50" t="s">
        <v>11</v>
      </c>
      <c r="AB50" s="51" t="s">
        <v>10</v>
      </c>
      <c r="AC50" s="50" t="s">
        <v>11</v>
      </c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</row>
    <row r="51" spans="1:41" ht="18" x14ac:dyDescent="0.25">
      <c r="A51" s="29">
        <v>1</v>
      </c>
      <c r="B51" s="81" t="s">
        <v>49</v>
      </c>
      <c r="C51" s="75">
        <v>2.8</v>
      </c>
      <c r="D51" s="106">
        <v>0.8</v>
      </c>
      <c r="E51" s="107">
        <v>0</v>
      </c>
      <c r="F51" s="108">
        <f>10-D51</f>
        <v>9.1999999999999993</v>
      </c>
      <c r="G51" s="37">
        <f>C51+F51-E51</f>
        <v>12</v>
      </c>
      <c r="H51" s="38">
        <f>VLOOKUP(G51,AF$51:AG$55,2,FALSE)</f>
        <v>2</v>
      </c>
      <c r="I51" s="34">
        <v>3.3</v>
      </c>
      <c r="J51" s="106">
        <v>3.4</v>
      </c>
      <c r="K51" s="107">
        <v>0</v>
      </c>
      <c r="L51" s="108">
        <f t="shared" ref="L51:L55" si="102">10-J51</f>
        <v>6.6</v>
      </c>
      <c r="M51" s="37">
        <f t="shared" ref="M51:M55" si="103">I51+L51-K51</f>
        <v>9.8999999999999986</v>
      </c>
      <c r="N51" s="109">
        <f>VLOOKUP(M51,AH$51:AI$55,2,FALSE)</f>
        <v>3</v>
      </c>
      <c r="O51" s="75">
        <v>2.8</v>
      </c>
      <c r="P51" s="106">
        <v>2.6</v>
      </c>
      <c r="Q51" s="107">
        <v>0</v>
      </c>
      <c r="R51" s="107">
        <v>0</v>
      </c>
      <c r="S51" s="108">
        <f>10-P51</f>
        <v>7.4</v>
      </c>
      <c r="T51" s="37">
        <f>O51+R51+S51-Q51</f>
        <v>10.199999999999999</v>
      </c>
      <c r="U51" s="38">
        <f>VLOOKUP(T51,AJ$51:AK$55,2,FALSE)</f>
        <v>2</v>
      </c>
      <c r="V51" s="75">
        <v>3.3</v>
      </c>
      <c r="W51" s="34">
        <v>2.8</v>
      </c>
      <c r="X51" s="35">
        <v>0</v>
      </c>
      <c r="Y51" s="36">
        <f>10-W51</f>
        <v>7.2</v>
      </c>
      <c r="Z51" s="37">
        <f>V51+Y51-X51</f>
        <v>10.5</v>
      </c>
      <c r="AA51" s="38">
        <f>VLOOKUP(Z51,AL$51:AM$55,2,FALSE)</f>
        <v>2</v>
      </c>
      <c r="AB51" s="39">
        <f t="shared" ref="AB51:AB55" si="104">G51+M51+T51+Z51</f>
        <v>42.599999999999994</v>
      </c>
      <c r="AC51" s="38">
        <f>VLOOKUP(AB51,AN$51:AO$55,2,FALSE)</f>
        <v>2</v>
      </c>
      <c r="AE51" s="27">
        <v>1</v>
      </c>
      <c r="AF51" s="27">
        <f>LARGE(G$51:G$55,$AE51)</f>
        <v>12.100000000000001</v>
      </c>
      <c r="AG51" s="27">
        <f>IF(AF51=AF50,AG50,AG50+1)</f>
        <v>1</v>
      </c>
      <c r="AH51" s="27">
        <f>LARGE(M$51:M$55,$AE51)</f>
        <v>10.6</v>
      </c>
      <c r="AI51" s="27">
        <f>IF(AH51=AH50,AI50,AI50+1)</f>
        <v>1</v>
      </c>
      <c r="AJ51" s="27">
        <f>LARGE(T$51:T$55,$AE51)</f>
        <v>10.4</v>
      </c>
      <c r="AK51" s="27">
        <f>IF(AJ51=AJ50,AK50,AK50+1)</f>
        <v>1</v>
      </c>
      <c r="AL51" s="27">
        <f>LARGE(Z$51:Z$55,$AE51)</f>
        <v>10.7</v>
      </c>
      <c r="AM51" s="27">
        <f>IF(AL51=AL50,AM50,AM50+1)</f>
        <v>1</v>
      </c>
      <c r="AN51" s="27">
        <f>LARGE(AB$51:AB$55,$AE51)</f>
        <v>43.2</v>
      </c>
      <c r="AO51" s="27">
        <f>IF(AN51=AN50,AO50,AO50+1)</f>
        <v>1</v>
      </c>
    </row>
    <row r="52" spans="1:41" ht="18" x14ac:dyDescent="0.25">
      <c r="A52" s="29">
        <v>3</v>
      </c>
      <c r="B52" s="81" t="s">
        <v>19</v>
      </c>
      <c r="C52" s="55">
        <v>2.8</v>
      </c>
      <c r="D52" s="52">
        <v>0.9</v>
      </c>
      <c r="E52" s="53">
        <v>0</v>
      </c>
      <c r="F52" s="54">
        <f t="shared" ref="F52:F55" si="105">10-D52</f>
        <v>9.1</v>
      </c>
      <c r="G52" s="11">
        <f t="shared" ref="G52:G55" si="106">C52+F52-E52</f>
        <v>11.899999999999999</v>
      </c>
      <c r="H52" s="12">
        <f>VLOOKUP(G52,AF$51:AG$55,2,FALSE)</f>
        <v>3</v>
      </c>
      <c r="I52" s="129">
        <v>2.6</v>
      </c>
      <c r="J52" s="52">
        <v>3.6</v>
      </c>
      <c r="K52" s="53">
        <v>0</v>
      </c>
      <c r="L52" s="54">
        <f t="shared" si="102"/>
        <v>6.4</v>
      </c>
      <c r="M52" s="11">
        <f t="shared" si="103"/>
        <v>9</v>
      </c>
      <c r="N52" s="60">
        <f>VLOOKUP(M52,AH$51:AI$55,2,FALSE)</f>
        <v>5</v>
      </c>
      <c r="O52" s="55">
        <v>2.7</v>
      </c>
      <c r="P52" s="52">
        <v>3.4</v>
      </c>
      <c r="Q52" s="53">
        <v>0</v>
      </c>
      <c r="R52" s="53">
        <v>0</v>
      </c>
      <c r="S52" s="54">
        <f t="shared" ref="S52:S55" si="107">10-P52</f>
        <v>6.6</v>
      </c>
      <c r="T52" s="11">
        <f t="shared" ref="T52:T55" si="108">O52+R52+S52-Q52</f>
        <v>9.3000000000000007</v>
      </c>
      <c r="U52" s="12">
        <f>VLOOKUP(T52,AJ$51:AK$55,2,FALSE)</f>
        <v>5</v>
      </c>
      <c r="V52" s="64">
        <v>3.3</v>
      </c>
      <c r="W52" s="14">
        <v>3.4</v>
      </c>
      <c r="X52" s="16">
        <v>0</v>
      </c>
      <c r="Y52" s="15">
        <f t="shared" ref="Y52:Y55" si="109">10-W52</f>
        <v>6.6</v>
      </c>
      <c r="Z52" s="86">
        <f t="shared" ref="Z52:Z55" si="110">V52+Y52-X52</f>
        <v>9.8999999999999986</v>
      </c>
      <c r="AA52" s="87">
        <f>VLOOKUP(Z52,AL$51:AM$55,2,FALSE)</f>
        <v>4</v>
      </c>
      <c r="AB52" s="89">
        <f t="shared" si="104"/>
        <v>40.099999999999994</v>
      </c>
      <c r="AC52" s="87">
        <f>VLOOKUP(AB52,AN$51:AO$55,2,FALSE)</f>
        <v>5</v>
      </c>
      <c r="AE52" s="27">
        <v>2</v>
      </c>
      <c r="AF52" s="27">
        <f t="shared" ref="AF52:AF55" si="111">LARGE(G$51:G$55,$AE52)</f>
        <v>12</v>
      </c>
      <c r="AG52" s="27">
        <f t="shared" ref="AG52:AG55" si="112">IF(AF52=AF51,AG51,AG51+1)</f>
        <v>2</v>
      </c>
      <c r="AH52" s="27">
        <f t="shared" ref="AH52:AH55" si="113">LARGE(M$51:M$55,$AE52)</f>
        <v>10</v>
      </c>
      <c r="AI52" s="27">
        <f t="shared" ref="AI52:AI55" si="114">IF(AH52=AH51,AI51,AI51+1)</f>
        <v>2</v>
      </c>
      <c r="AJ52" s="27">
        <f t="shared" ref="AJ52:AJ55" si="115">LARGE(T$51:T$55,$AE52)</f>
        <v>10.199999999999999</v>
      </c>
      <c r="AK52" s="27">
        <f t="shared" ref="AK52:AK55" si="116">IF(AJ52=AJ51,AK51,AK51+1)</f>
        <v>2</v>
      </c>
      <c r="AL52" s="27">
        <f t="shared" ref="AL52:AL55" si="117">LARGE(Z$51:Z$55,$AE52)</f>
        <v>10.5</v>
      </c>
      <c r="AM52" s="27">
        <f t="shared" ref="AM52:AM55" si="118">IF(AL52=AL51,AM51,AM51+1)</f>
        <v>2</v>
      </c>
      <c r="AN52" s="27">
        <f t="shared" ref="AN52:AN55" si="119">LARGE(AB$51:AB$55,$AE52)</f>
        <v>42.599999999999994</v>
      </c>
      <c r="AO52" s="27">
        <f t="shared" ref="AO52:AO55" si="120">IF(AN52=AN51,AO51,AO51+1)</f>
        <v>2</v>
      </c>
    </row>
    <row r="53" spans="1:41" ht="18" x14ac:dyDescent="0.25">
      <c r="A53" s="29">
        <v>4</v>
      </c>
      <c r="B53" s="81" t="s">
        <v>15</v>
      </c>
      <c r="C53" s="55">
        <v>2.8</v>
      </c>
      <c r="D53" s="52">
        <v>0.9</v>
      </c>
      <c r="E53" s="53">
        <v>0</v>
      </c>
      <c r="F53" s="54">
        <f t="shared" si="105"/>
        <v>9.1</v>
      </c>
      <c r="G53" s="11">
        <f t="shared" si="106"/>
        <v>11.899999999999999</v>
      </c>
      <c r="H53" s="12">
        <f>VLOOKUP(G53,AF$51:AG$55,2,FALSE)</f>
        <v>3</v>
      </c>
      <c r="I53" s="129">
        <v>2.4</v>
      </c>
      <c r="J53" s="52">
        <v>3.3</v>
      </c>
      <c r="K53" s="53">
        <v>0</v>
      </c>
      <c r="L53" s="54">
        <f t="shared" si="102"/>
        <v>6.7</v>
      </c>
      <c r="M53" s="11">
        <f t="shared" si="103"/>
        <v>9.1</v>
      </c>
      <c r="N53" s="60">
        <f>VLOOKUP(M53,AH$51:AI$55,2,FALSE)</f>
        <v>4</v>
      </c>
      <c r="O53" s="55">
        <v>2.7</v>
      </c>
      <c r="P53" s="52">
        <v>3.1</v>
      </c>
      <c r="Q53" s="53">
        <v>0</v>
      </c>
      <c r="R53" s="53">
        <v>0</v>
      </c>
      <c r="S53" s="54">
        <f t="shared" si="107"/>
        <v>6.9</v>
      </c>
      <c r="T53" s="11">
        <f t="shared" si="108"/>
        <v>9.6000000000000014</v>
      </c>
      <c r="U53" s="12">
        <f>VLOOKUP(T53,AJ$51:AK$55,2,FALSE)</f>
        <v>4</v>
      </c>
      <c r="V53" s="64">
        <v>3.3</v>
      </c>
      <c r="W53" s="14">
        <v>2.6</v>
      </c>
      <c r="X53" s="16">
        <v>0</v>
      </c>
      <c r="Y53" s="15">
        <f t="shared" si="109"/>
        <v>7.4</v>
      </c>
      <c r="Z53" s="86">
        <f t="shared" si="110"/>
        <v>10.7</v>
      </c>
      <c r="AA53" s="87">
        <f>VLOOKUP(Z53,AL$51:AM$55,2,FALSE)</f>
        <v>1</v>
      </c>
      <c r="AB53" s="89">
        <f t="shared" si="104"/>
        <v>41.3</v>
      </c>
      <c r="AC53" s="87">
        <f>VLOOKUP(AB53,AN$51:AO$55,2,FALSE)</f>
        <v>4</v>
      </c>
      <c r="AE53" s="27">
        <v>3</v>
      </c>
      <c r="AF53" s="27">
        <f t="shared" si="111"/>
        <v>12</v>
      </c>
      <c r="AG53" s="27">
        <f t="shared" si="112"/>
        <v>2</v>
      </c>
      <c r="AH53" s="27">
        <f t="shared" si="113"/>
        <v>9.8999999999999986</v>
      </c>
      <c r="AI53" s="27">
        <f t="shared" si="114"/>
        <v>3</v>
      </c>
      <c r="AJ53" s="27">
        <f t="shared" si="115"/>
        <v>9.8999999999999986</v>
      </c>
      <c r="AK53" s="27">
        <f t="shared" si="116"/>
        <v>3</v>
      </c>
      <c r="AL53" s="27">
        <f t="shared" si="117"/>
        <v>10.5</v>
      </c>
      <c r="AM53" s="27">
        <f t="shared" si="118"/>
        <v>2</v>
      </c>
      <c r="AN53" s="27">
        <f t="shared" si="119"/>
        <v>42.5</v>
      </c>
      <c r="AO53" s="27">
        <f t="shared" si="120"/>
        <v>3</v>
      </c>
    </row>
    <row r="54" spans="1:41" ht="18" x14ac:dyDescent="0.25">
      <c r="A54" s="29">
        <v>5</v>
      </c>
      <c r="B54" s="81" t="s">
        <v>17</v>
      </c>
      <c r="C54" s="55">
        <v>2.8</v>
      </c>
      <c r="D54" s="52">
        <v>0.8</v>
      </c>
      <c r="E54" s="53">
        <v>0</v>
      </c>
      <c r="F54" s="54">
        <f t="shared" si="105"/>
        <v>9.1999999999999993</v>
      </c>
      <c r="G54" s="11">
        <f t="shared" si="106"/>
        <v>12</v>
      </c>
      <c r="H54" s="12">
        <f>VLOOKUP(G54,AF$51:AG$55,2,FALSE)</f>
        <v>2</v>
      </c>
      <c r="I54" s="129">
        <v>3</v>
      </c>
      <c r="J54" s="52">
        <v>2.4</v>
      </c>
      <c r="K54" s="53">
        <v>0</v>
      </c>
      <c r="L54" s="54">
        <f t="shared" si="102"/>
        <v>7.6</v>
      </c>
      <c r="M54" s="11">
        <f t="shared" si="103"/>
        <v>10.6</v>
      </c>
      <c r="N54" s="60">
        <f>VLOOKUP(M54,AH$51:AI$55,2,FALSE)</f>
        <v>1</v>
      </c>
      <c r="O54" s="55">
        <v>3.2</v>
      </c>
      <c r="P54" s="52">
        <v>2.8</v>
      </c>
      <c r="Q54" s="53">
        <v>0</v>
      </c>
      <c r="R54" s="53">
        <v>0</v>
      </c>
      <c r="S54" s="54">
        <f t="shared" si="107"/>
        <v>7.2</v>
      </c>
      <c r="T54" s="11">
        <f t="shared" si="108"/>
        <v>10.4</v>
      </c>
      <c r="U54" s="12">
        <f>VLOOKUP(T54,AJ$51:AK$55,2,FALSE)</f>
        <v>1</v>
      </c>
      <c r="V54" s="64">
        <v>3.3</v>
      </c>
      <c r="W54" s="14">
        <v>3.1</v>
      </c>
      <c r="X54" s="16">
        <v>0</v>
      </c>
      <c r="Y54" s="15">
        <f t="shared" si="109"/>
        <v>6.9</v>
      </c>
      <c r="Z54" s="86">
        <f t="shared" si="110"/>
        <v>10.199999999999999</v>
      </c>
      <c r="AA54" s="87">
        <f>VLOOKUP(Z54,AL$51:AM$55,2,FALSE)</f>
        <v>3</v>
      </c>
      <c r="AB54" s="89">
        <f t="shared" si="104"/>
        <v>43.2</v>
      </c>
      <c r="AC54" s="87">
        <f>VLOOKUP(AB54,AN$51:AO$55,2,FALSE)</f>
        <v>1</v>
      </c>
      <c r="AE54" s="27">
        <v>4</v>
      </c>
      <c r="AF54" s="27">
        <f t="shared" si="111"/>
        <v>11.899999999999999</v>
      </c>
      <c r="AG54" s="27">
        <f t="shared" si="112"/>
        <v>3</v>
      </c>
      <c r="AH54" s="27">
        <f t="shared" si="113"/>
        <v>9.1</v>
      </c>
      <c r="AI54" s="27">
        <f t="shared" si="114"/>
        <v>4</v>
      </c>
      <c r="AJ54" s="27">
        <f t="shared" si="115"/>
        <v>9.6000000000000014</v>
      </c>
      <c r="AK54" s="27">
        <f t="shared" si="116"/>
        <v>4</v>
      </c>
      <c r="AL54" s="27">
        <f t="shared" si="117"/>
        <v>10.199999999999999</v>
      </c>
      <c r="AM54" s="27">
        <f t="shared" si="118"/>
        <v>3</v>
      </c>
      <c r="AN54" s="27">
        <f t="shared" si="119"/>
        <v>41.3</v>
      </c>
      <c r="AO54" s="27">
        <f t="shared" si="120"/>
        <v>4</v>
      </c>
    </row>
    <row r="55" spans="1:41" ht="18.75" thickBot="1" x14ac:dyDescent="0.3">
      <c r="A55" s="63">
        <v>6</v>
      </c>
      <c r="B55" s="77" t="s">
        <v>50</v>
      </c>
      <c r="C55" s="56">
        <v>2.8</v>
      </c>
      <c r="D55" s="57">
        <v>0.7</v>
      </c>
      <c r="E55" s="58">
        <v>0</v>
      </c>
      <c r="F55" s="59">
        <f t="shared" si="105"/>
        <v>9.3000000000000007</v>
      </c>
      <c r="G55" s="43">
        <f t="shared" si="106"/>
        <v>12.100000000000001</v>
      </c>
      <c r="H55" s="44">
        <f>VLOOKUP(G55,AF$51:AG$55,2,FALSE)</f>
        <v>1</v>
      </c>
      <c r="I55" s="130">
        <v>3</v>
      </c>
      <c r="J55" s="57">
        <v>3</v>
      </c>
      <c r="K55" s="58">
        <v>0</v>
      </c>
      <c r="L55" s="59">
        <f t="shared" si="102"/>
        <v>7</v>
      </c>
      <c r="M55" s="43">
        <f t="shared" si="103"/>
        <v>10</v>
      </c>
      <c r="N55" s="61">
        <f>VLOOKUP(M55,AH$51:AI$55,2,FALSE)</f>
        <v>2</v>
      </c>
      <c r="O55" s="56">
        <v>2.8</v>
      </c>
      <c r="P55" s="57">
        <v>2.9</v>
      </c>
      <c r="Q55" s="58">
        <v>0</v>
      </c>
      <c r="R55" s="58">
        <v>0</v>
      </c>
      <c r="S55" s="59">
        <f t="shared" si="107"/>
        <v>7.1</v>
      </c>
      <c r="T55" s="43">
        <f t="shared" si="108"/>
        <v>9.8999999999999986</v>
      </c>
      <c r="U55" s="44">
        <f>VLOOKUP(T55,AJ$51:AK$55,2,FALSE)</f>
        <v>3</v>
      </c>
      <c r="V55" s="65">
        <v>3.1</v>
      </c>
      <c r="W55" s="40">
        <v>2.6</v>
      </c>
      <c r="X55" s="41">
        <v>0</v>
      </c>
      <c r="Y55" s="42">
        <f t="shared" si="109"/>
        <v>7.4</v>
      </c>
      <c r="Z55" s="120">
        <f t="shared" si="110"/>
        <v>10.5</v>
      </c>
      <c r="AA55" s="121">
        <f>VLOOKUP(Z55,AL$51:AM$55,2,FALSE)</f>
        <v>2</v>
      </c>
      <c r="AB55" s="122">
        <f t="shared" si="104"/>
        <v>42.5</v>
      </c>
      <c r="AC55" s="121">
        <f>VLOOKUP(AB55,AN$51:AO$55,2,FALSE)</f>
        <v>3</v>
      </c>
      <c r="AE55" s="27">
        <v>5</v>
      </c>
      <c r="AF55" s="27">
        <f t="shared" si="111"/>
        <v>11.899999999999999</v>
      </c>
      <c r="AG55" s="27">
        <f t="shared" si="112"/>
        <v>3</v>
      </c>
      <c r="AH55" s="27">
        <f t="shared" si="113"/>
        <v>9</v>
      </c>
      <c r="AI55" s="27">
        <f t="shared" si="114"/>
        <v>5</v>
      </c>
      <c r="AJ55" s="27">
        <f t="shared" si="115"/>
        <v>9.3000000000000007</v>
      </c>
      <c r="AK55" s="27">
        <f t="shared" si="116"/>
        <v>5</v>
      </c>
      <c r="AL55" s="27">
        <f t="shared" si="117"/>
        <v>9.8999999999999986</v>
      </c>
      <c r="AM55" s="27">
        <f t="shared" si="118"/>
        <v>4</v>
      </c>
      <c r="AN55" s="27">
        <f t="shared" si="119"/>
        <v>40.099999999999994</v>
      </c>
      <c r="AO55" s="27">
        <f t="shared" si="120"/>
        <v>5</v>
      </c>
    </row>
    <row r="56" spans="1:41" ht="18" x14ac:dyDescent="0.25"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  <row r="57" spans="1:41" ht="18" x14ac:dyDescent="0.25"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</row>
  </sheetData>
  <mergeCells count="30">
    <mergeCell ref="G14:H14"/>
    <mergeCell ref="M14:N14"/>
    <mergeCell ref="T14:U14"/>
    <mergeCell ref="Z14:AA14"/>
    <mergeCell ref="AB14:AC14"/>
    <mergeCell ref="G49:H49"/>
    <mergeCell ref="M49:N49"/>
    <mergeCell ref="T49:U49"/>
    <mergeCell ref="Z49:AA49"/>
    <mergeCell ref="AB49:AC49"/>
    <mergeCell ref="G24:H24"/>
    <mergeCell ref="M24:N24"/>
    <mergeCell ref="T24:U24"/>
    <mergeCell ref="Z24:AA24"/>
    <mergeCell ref="AB24:AC24"/>
    <mergeCell ref="G3:H3"/>
    <mergeCell ref="M3:N3"/>
    <mergeCell ref="T3:U3"/>
    <mergeCell ref="Z3:AA3"/>
    <mergeCell ref="AB3:AC3"/>
    <mergeCell ref="G39:H39"/>
    <mergeCell ref="M39:N39"/>
    <mergeCell ref="T39:U39"/>
    <mergeCell ref="Z39:AA39"/>
    <mergeCell ref="AB39:AC39"/>
    <mergeCell ref="G34:H34"/>
    <mergeCell ref="M34:N34"/>
    <mergeCell ref="T34:U34"/>
    <mergeCell ref="Z34:AA34"/>
    <mergeCell ref="AB34:AC34"/>
  </mergeCells>
  <conditionalFormatting sqref="N38:N41 AA38:AA41 AC38:AC41 H38:H41 U38:U41 H33:H36 N33:N36 U33:U36 AA33:AA36 AC33:AC36 H4:H5 N4:N5 U4:U5 AA4:AA5 AC4:AC5 N23:N26 H23:H26 AA23:AA26 H15:H16 N15:N16 U15:U16 AA15:AA16 AC15:AC16 AC12 U12 AC22:AC26 U22:U26 H48:H55 N48:N55 U48:U55 AA48:AA55 AC48:AC55">
    <cfRule type="cellIs" dxfId="43" priority="403" stopIfTrue="1" operator="equal">
      <formula>1</formula>
    </cfRule>
    <cfRule type="cellIs" dxfId="42" priority="404" stopIfTrue="1" operator="equal">
      <formula>2</formula>
    </cfRule>
    <cfRule type="cellIs" dxfId="41" priority="405" stopIfTrue="1" operator="equal">
      <formula>3</formula>
    </cfRule>
  </conditionalFormatting>
  <conditionalFormatting sqref="G41 M41 G36 M36 G26 M26 G16 M16 G5 M5 M51:M55 G51:G55">
    <cfRule type="cellIs" dxfId="40" priority="402" operator="equal">
      <formula>0</formula>
    </cfRule>
  </conditionalFormatting>
  <conditionalFormatting sqref="V4 AB41 C41:D41 O41:P41 I41:J41 V41:W41 F41:G41 L41:M41 Y41:Z41 C36:D36 F36:G36 L36:M36 S36:T36 AB36 Y36:Z36 I36:J36 O36:P36 V36:W36 C26:D26 F26:G26 L26:M26 S26:T26 AB26 Y26:Z26 I26:J26 O26:P26 V26:W26 F16:G16 C16:D16 AB16 L16:M16 I16:J16 O16:P16 V16:W16 S16:T16 F5:G5 C5:D5 AB5 L5:M5 I5:J5 O5:P5 V5:W5 S5:T5 Y4:Y5 S41:T41 AB51:AB55 C51:D55 I51:J55 O51:P55 V51:W55 Y51:Z55 F51:G55 S51:T55 L51:M55">
    <cfRule type="cellIs" dxfId="39" priority="401" operator="equal">
      <formula>0</formula>
    </cfRule>
  </conditionalFormatting>
  <conditionalFormatting sqref="Z41 Z36 Z26 Z5 Z51:Z55">
    <cfRule type="cellIs" dxfId="38" priority="396" operator="equal">
      <formula>0</formula>
    </cfRule>
    <cfRule type="cellIs" priority="398" operator="equal">
      <formula>0</formula>
    </cfRule>
  </conditionalFormatting>
  <conditionalFormatting sqref="H41 N41 U41 AA41 AC41 H36 N36 U36 AA36 AC36 H26 N26 U26 AA26 AC26 H5 N5 U5 AA5 AC5 H16 N16 U16 AA16 AC16 AC12 U12 AC22 U22 H51:H55 N51:N55 U51:U55 AA51:AA55 AC51:AC55">
    <cfRule type="cellIs" dxfId="37" priority="389" stopIfTrue="1" operator="equal">
      <formula>4</formula>
    </cfRule>
  </conditionalFormatting>
  <conditionalFormatting sqref="E41 Q41:R41 K41 X41 E36 K36 X36 Q36:R36 E26 K26 X26 Q26:R26 E16 K16 Q16:R16 X16 E5 K5 Q5:R5 X5 E51:E55 K51:K55 Q51:R55 X51:X55">
    <cfRule type="cellIs" dxfId="36" priority="333" operator="equal">
      <formula>0</formula>
    </cfRule>
  </conditionalFormatting>
  <conditionalFormatting sqref="V15 Y15:Y16">
    <cfRule type="cellIs" dxfId="35" priority="55" operator="equal">
      <formula>0</formula>
    </cfRule>
  </conditionalFormatting>
  <conditionalFormatting sqref="Z16">
    <cfRule type="cellIs" dxfId="34" priority="53" operator="equal">
      <formula>0</formula>
    </cfRule>
    <cfRule type="cellIs" priority="54" operator="equal">
      <formula>0</formula>
    </cfRule>
  </conditionalFormatting>
  <conditionalFormatting sqref="Y17:Y21">
    <cfRule type="cellIs" dxfId="33" priority="22" operator="equal">
      <formula>0</formula>
    </cfRule>
  </conditionalFormatting>
  <conditionalFormatting sqref="Z17:Z21">
    <cfRule type="cellIs" dxfId="32" priority="20" operator="equal">
      <formula>0</formula>
    </cfRule>
    <cfRule type="cellIs" priority="21" operator="equal">
      <formula>0</formula>
    </cfRule>
  </conditionalFormatting>
  <conditionalFormatting sqref="H6:H11 N6:N11 U6:U11 AA6:AA11 AC6:AC11">
    <cfRule type="cellIs" dxfId="31" priority="36" stopIfTrue="1" operator="equal">
      <formula>1</formula>
    </cfRule>
    <cfRule type="cellIs" dxfId="30" priority="37" stopIfTrue="1" operator="equal">
      <formula>2</formula>
    </cfRule>
    <cfRule type="cellIs" dxfId="29" priority="38" stopIfTrue="1" operator="equal">
      <formula>3</formula>
    </cfRule>
  </conditionalFormatting>
  <conditionalFormatting sqref="G6:G11 M6:M11">
    <cfRule type="cellIs" dxfId="28" priority="35" operator="equal">
      <formula>0</formula>
    </cfRule>
  </conditionalFormatting>
  <conditionalFormatting sqref="F6:G11 C6:D11 AB6:AB11 L6:M11 I6:J11 O6:P11 V6:W11 S6:T11 Y6:Y11">
    <cfRule type="cellIs" dxfId="27" priority="34" operator="equal">
      <formula>0</formula>
    </cfRule>
  </conditionalFormatting>
  <conditionalFormatting sqref="Z6:Z11">
    <cfRule type="cellIs" dxfId="26" priority="32" operator="equal">
      <formula>0</formula>
    </cfRule>
    <cfRule type="cellIs" priority="33" operator="equal">
      <formula>0</formula>
    </cfRule>
  </conditionalFormatting>
  <conditionalFormatting sqref="H6:H11 N6:N11 U6:U11 AA6:AA11 AC6:AC11">
    <cfRule type="cellIs" dxfId="25" priority="31" stopIfTrue="1" operator="equal">
      <formula>4</formula>
    </cfRule>
  </conditionalFormatting>
  <conditionalFormatting sqref="E6:E11 K6:K11 Q6:R11 X6:X11">
    <cfRule type="cellIs" dxfId="24" priority="30" operator="equal">
      <formula>0</formula>
    </cfRule>
  </conditionalFormatting>
  <conditionalFormatting sqref="H17:H21 N17:N21 U17:U21 AA17:AA21 AC17:AC21">
    <cfRule type="cellIs" dxfId="23" priority="27" stopIfTrue="1" operator="equal">
      <formula>1</formula>
    </cfRule>
    <cfRule type="cellIs" dxfId="22" priority="28" stopIfTrue="1" operator="equal">
      <formula>2</formula>
    </cfRule>
    <cfRule type="cellIs" dxfId="21" priority="29" stopIfTrue="1" operator="equal">
      <formula>3</formula>
    </cfRule>
  </conditionalFormatting>
  <conditionalFormatting sqref="G17:G21 M17:M21">
    <cfRule type="cellIs" dxfId="20" priority="26" operator="equal">
      <formula>0</formula>
    </cfRule>
  </conditionalFormatting>
  <conditionalFormatting sqref="F17:G21 C17:D21 AB17:AB21 L17:M21 I17:J21 O17:P21 V17:W21 S17:T21">
    <cfRule type="cellIs" dxfId="19" priority="25" operator="equal">
      <formula>0</formula>
    </cfRule>
  </conditionalFormatting>
  <conditionalFormatting sqref="H17:H21 N17:N21 U17:U21 AA17:AA21 AC17:AC21">
    <cfRule type="cellIs" dxfId="18" priority="24" stopIfTrue="1" operator="equal">
      <formula>4</formula>
    </cfRule>
  </conditionalFormatting>
  <conditionalFormatting sqref="E17:E21 K17:K21 Q17:R21 X17:X21">
    <cfRule type="cellIs" dxfId="17" priority="23" operator="equal">
      <formula>0</formula>
    </cfRule>
  </conditionalFormatting>
  <conditionalFormatting sqref="N27:N31 H27:H31 AA27:AA31 AC27:AC31 U27:U31">
    <cfRule type="cellIs" dxfId="16" priority="17" stopIfTrue="1" operator="equal">
      <formula>1</formula>
    </cfRule>
    <cfRule type="cellIs" dxfId="15" priority="18" stopIfTrue="1" operator="equal">
      <formula>2</formula>
    </cfRule>
    <cfRule type="cellIs" dxfId="14" priority="19" stopIfTrue="1" operator="equal">
      <formula>3</formula>
    </cfRule>
  </conditionalFormatting>
  <conditionalFormatting sqref="G27:G31 M27:M31">
    <cfRule type="cellIs" dxfId="13" priority="16" operator="equal">
      <formula>0</formula>
    </cfRule>
  </conditionalFormatting>
  <conditionalFormatting sqref="C27:D31 F27:G31 L27:M31 S27:T31 AB27:AB31 Y27:Z31 I27:J31 O27:P31 V27:W31">
    <cfRule type="cellIs" dxfId="12" priority="15" operator="equal">
      <formula>0</formula>
    </cfRule>
  </conditionalFormatting>
  <conditionalFormatting sqref="Z27:Z31">
    <cfRule type="cellIs" dxfId="11" priority="13" operator="equal">
      <formula>0</formula>
    </cfRule>
    <cfRule type="cellIs" priority="14" operator="equal">
      <formula>0</formula>
    </cfRule>
  </conditionalFormatting>
  <conditionalFormatting sqref="H27:H31 N27:N31 U27:U31 AA27:AA31 AC27:AC31">
    <cfRule type="cellIs" dxfId="10" priority="12" stopIfTrue="1" operator="equal">
      <formula>4</formula>
    </cfRule>
  </conditionalFormatting>
  <conditionalFormatting sqref="E27:E31 K27:K31 X27:X31 Q27:R31">
    <cfRule type="cellIs" dxfId="9" priority="11" operator="equal">
      <formula>0</formula>
    </cfRule>
  </conditionalFormatting>
  <conditionalFormatting sqref="N42:N46 AA42:AA46 AC42:AC46 H42:H46 U42:U46">
    <cfRule type="cellIs" dxfId="8" priority="8" stopIfTrue="1" operator="equal">
      <formula>1</formula>
    </cfRule>
    <cfRule type="cellIs" dxfId="7" priority="9" stopIfTrue="1" operator="equal">
      <formula>2</formula>
    </cfRule>
    <cfRule type="cellIs" dxfId="6" priority="10" stopIfTrue="1" operator="equal">
      <formula>3</formula>
    </cfRule>
  </conditionalFormatting>
  <conditionalFormatting sqref="G42:G46 M42:M46">
    <cfRule type="cellIs" dxfId="5" priority="7" operator="equal">
      <formula>0</formula>
    </cfRule>
  </conditionalFormatting>
  <conditionalFormatting sqref="C42:D46 O42:P46 I42:J46 V42:W46 F42:G46 L42:M46 Y42:Z46 S42:T46">
    <cfRule type="cellIs" dxfId="4" priority="6" operator="equal">
      <formula>0</formula>
    </cfRule>
  </conditionalFormatting>
  <conditionalFormatting sqref="Z42:Z46">
    <cfRule type="cellIs" dxfId="3" priority="4" operator="equal">
      <formula>0</formula>
    </cfRule>
    <cfRule type="cellIs" priority="5" operator="equal">
      <formula>0</formula>
    </cfRule>
  </conditionalFormatting>
  <conditionalFormatting sqref="H42:H46 N42:N46 U42:U46 AA42:AA46 AC42:AC46">
    <cfRule type="cellIs" dxfId="2" priority="3" stopIfTrue="1" operator="equal">
      <formula>4</formula>
    </cfRule>
  </conditionalFormatting>
  <conditionalFormatting sqref="E42:E46 Q42:R46 K42:K46 X42:X46">
    <cfRule type="cellIs" dxfId="1" priority="2" operator="equal">
      <formula>0</formula>
    </cfRule>
  </conditionalFormatting>
  <conditionalFormatting sqref="AB42:AB46">
    <cfRule type="cellIs" dxfId="0" priority="1" operator="equal">
      <formula>0</formula>
    </cfRule>
  </conditionalFormatting>
  <pageMargins left="0.44" right="0.5" top="0.5" bottom="0.74803149606299213" header="0.31496062992125984" footer="0.31496062992125984"/>
  <pageSetup paperSize="9" scale="43" orientation="landscape" horizontalDpi="360" verticalDpi="360" r:id="rId1"/>
  <headerFooter>
    <oddHeader>&amp;C&amp;24SSoG Club Championship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topLeftCell="A33" workbookViewId="0">
      <selection activeCell="Q39" sqref="Q39"/>
    </sheetView>
  </sheetViews>
  <sheetFormatPr defaultRowHeight="15" x14ac:dyDescent="0.25"/>
  <cols>
    <col min="1" max="1" width="18.28515625" style="113" customWidth="1"/>
    <col min="2" max="2" width="9.140625" style="119"/>
    <col min="3" max="3" width="9.140625" style="113"/>
    <col min="4" max="4" width="9.140625" style="119"/>
    <col min="5" max="5" width="9.140625" style="113"/>
    <col min="6" max="6" width="9.140625" style="119"/>
    <col min="7" max="7" width="9.140625" style="113"/>
    <col min="8" max="8" width="9.140625" style="119"/>
    <col min="9" max="9" width="9.140625" style="113"/>
    <col min="10" max="10" width="9.140625" style="119"/>
    <col min="11" max="11" width="9.140625" style="113"/>
  </cols>
  <sheetData>
    <row r="1" spans="1:11" x14ac:dyDescent="0.25">
      <c r="B1" s="114"/>
      <c r="C1" s="115"/>
      <c r="D1" s="114"/>
      <c r="E1" s="115"/>
      <c r="F1" s="114"/>
      <c r="G1" s="115"/>
      <c r="H1" s="114"/>
      <c r="I1" s="115"/>
      <c r="J1" s="114"/>
      <c r="K1" s="115"/>
    </row>
    <row r="2" spans="1:11" x14ac:dyDescent="0.25">
      <c r="B2" s="114"/>
      <c r="C2" s="115"/>
      <c r="D2" s="114"/>
      <c r="E2" s="115"/>
      <c r="F2" s="114"/>
      <c r="G2" s="115"/>
      <c r="H2" s="114"/>
      <c r="I2" s="115"/>
      <c r="J2" s="114"/>
      <c r="K2" s="115"/>
    </row>
    <row r="3" spans="1:11" s="112" customFormat="1" x14ac:dyDescent="0.25">
      <c r="A3" s="116"/>
      <c r="B3" s="135" t="s">
        <v>42</v>
      </c>
      <c r="C3" s="135"/>
      <c r="D3" s="135" t="s">
        <v>43</v>
      </c>
      <c r="E3" s="135"/>
      <c r="F3" s="135" t="s">
        <v>44</v>
      </c>
      <c r="G3" s="135"/>
      <c r="H3" s="135" t="s">
        <v>45</v>
      </c>
      <c r="I3" s="135"/>
      <c r="J3" s="135" t="s">
        <v>46</v>
      </c>
      <c r="K3" s="135"/>
    </row>
    <row r="4" spans="1:11" s="112" customFormat="1" x14ac:dyDescent="0.25">
      <c r="A4" s="116"/>
      <c r="B4" s="117" t="s">
        <v>10</v>
      </c>
      <c r="C4" s="118" t="s">
        <v>47</v>
      </c>
      <c r="D4" s="117" t="s">
        <v>10</v>
      </c>
      <c r="E4" s="118" t="s">
        <v>47</v>
      </c>
      <c r="F4" s="117" t="s">
        <v>10</v>
      </c>
      <c r="G4" s="118" t="s">
        <v>47</v>
      </c>
      <c r="H4" s="117" t="s">
        <v>10</v>
      </c>
      <c r="I4" s="118" t="s">
        <v>47</v>
      </c>
      <c r="J4" s="117" t="s">
        <v>10</v>
      </c>
      <c r="K4" s="118" t="s">
        <v>47</v>
      </c>
    </row>
    <row r="5" spans="1:11" x14ac:dyDescent="0.25">
      <c r="A5" s="113" t="s">
        <v>19</v>
      </c>
      <c r="B5" s="114">
        <v>11.15</v>
      </c>
      <c r="C5" s="115">
        <v>2</v>
      </c>
      <c r="D5" s="114">
        <v>9.3000000000000007</v>
      </c>
      <c r="E5" s="115">
        <v>4</v>
      </c>
      <c r="F5" s="114">
        <v>10.3</v>
      </c>
      <c r="G5" s="115">
        <v>2</v>
      </c>
      <c r="H5" s="114">
        <v>11.4</v>
      </c>
      <c r="I5" s="115">
        <v>1</v>
      </c>
      <c r="J5" s="114">
        <v>42.150000000000006</v>
      </c>
      <c r="K5" s="115">
        <v>2</v>
      </c>
    </row>
    <row r="6" spans="1:11" x14ac:dyDescent="0.25">
      <c r="A6" s="113" t="s">
        <v>20</v>
      </c>
      <c r="B6" s="114">
        <v>10.35</v>
      </c>
      <c r="C6" s="115">
        <v>3</v>
      </c>
      <c r="D6" s="114">
        <v>9.5</v>
      </c>
      <c r="E6" s="115">
        <v>3</v>
      </c>
      <c r="F6" s="114">
        <v>6.8</v>
      </c>
      <c r="G6" s="115">
        <v>4</v>
      </c>
      <c r="H6" s="114">
        <v>9.35</v>
      </c>
      <c r="I6" s="115">
        <v>4</v>
      </c>
      <c r="J6" s="114">
        <v>36</v>
      </c>
      <c r="K6" s="115">
        <v>4</v>
      </c>
    </row>
    <row r="7" spans="1:11" x14ac:dyDescent="0.25">
      <c r="A7" s="113" t="s">
        <v>21</v>
      </c>
      <c r="B7" s="114">
        <v>11.6</v>
      </c>
      <c r="C7" s="115">
        <v>1</v>
      </c>
      <c r="D7" s="114">
        <v>10.199999999999999</v>
      </c>
      <c r="E7" s="115">
        <v>2</v>
      </c>
      <c r="F7" s="114">
        <v>11.8</v>
      </c>
      <c r="G7" s="115">
        <v>1</v>
      </c>
      <c r="H7" s="114">
        <v>11.15</v>
      </c>
      <c r="I7" s="115">
        <v>3</v>
      </c>
      <c r="J7" s="114">
        <v>44.749999999999993</v>
      </c>
      <c r="K7" s="115">
        <v>1</v>
      </c>
    </row>
    <row r="8" spans="1:11" x14ac:dyDescent="0.25">
      <c r="A8" s="113" t="s">
        <v>18</v>
      </c>
      <c r="B8" s="114">
        <v>11.15</v>
      </c>
      <c r="C8" s="115">
        <v>2</v>
      </c>
      <c r="D8" s="114">
        <v>10.6</v>
      </c>
      <c r="E8" s="115">
        <v>1</v>
      </c>
      <c r="F8" s="114">
        <v>8.9499999999999993</v>
      </c>
      <c r="G8" s="115">
        <v>3</v>
      </c>
      <c r="H8" s="114">
        <v>11.2</v>
      </c>
      <c r="I8" s="115">
        <v>2</v>
      </c>
      <c r="J8" s="114">
        <v>41.9</v>
      </c>
      <c r="K8" s="115">
        <v>3</v>
      </c>
    </row>
    <row r="9" spans="1:11" x14ac:dyDescent="0.25">
      <c r="B9" s="114"/>
      <c r="C9" s="115"/>
      <c r="D9" s="114"/>
      <c r="E9" s="115"/>
      <c r="F9" s="114"/>
      <c r="G9" s="115"/>
      <c r="H9" s="114"/>
      <c r="I9" s="115"/>
      <c r="J9" s="114"/>
      <c r="K9" s="115"/>
    </row>
    <row r="10" spans="1:11" x14ac:dyDescent="0.25">
      <c r="B10" s="114"/>
      <c r="C10" s="115"/>
      <c r="D10" s="114"/>
      <c r="E10" s="115"/>
      <c r="F10" s="114"/>
      <c r="G10" s="115"/>
      <c r="H10" s="114"/>
      <c r="I10" s="115"/>
      <c r="J10" s="114"/>
      <c r="K10" s="115"/>
    </row>
    <row r="11" spans="1:11" s="112" customFormat="1" x14ac:dyDescent="0.25">
      <c r="A11" s="116"/>
      <c r="B11" s="135" t="s">
        <v>42</v>
      </c>
      <c r="C11" s="135"/>
      <c r="D11" s="135" t="s">
        <v>43</v>
      </c>
      <c r="E11" s="135"/>
      <c r="F11" s="135" t="s">
        <v>44</v>
      </c>
      <c r="G11" s="135"/>
      <c r="H11" s="135" t="s">
        <v>45</v>
      </c>
      <c r="I11" s="135"/>
      <c r="J11" s="135" t="s">
        <v>46</v>
      </c>
      <c r="K11" s="135"/>
    </row>
    <row r="12" spans="1:11" s="112" customFormat="1" x14ac:dyDescent="0.25">
      <c r="A12" s="116"/>
      <c r="B12" s="117" t="s">
        <v>10</v>
      </c>
      <c r="C12" s="118" t="s">
        <v>47</v>
      </c>
      <c r="D12" s="117" t="s">
        <v>10</v>
      </c>
      <c r="E12" s="118" t="s">
        <v>47</v>
      </c>
      <c r="F12" s="117" t="s">
        <v>10</v>
      </c>
      <c r="G12" s="118" t="s">
        <v>47</v>
      </c>
      <c r="H12" s="117" t="s">
        <v>10</v>
      </c>
      <c r="I12" s="118" t="s">
        <v>47</v>
      </c>
      <c r="J12" s="117" t="s">
        <v>10</v>
      </c>
      <c r="K12" s="118" t="s">
        <v>47</v>
      </c>
    </row>
    <row r="13" spans="1:11" x14ac:dyDescent="0.25">
      <c r="A13" s="113" t="s">
        <v>17</v>
      </c>
      <c r="B13" s="114">
        <v>10.700000000000001</v>
      </c>
      <c r="C13" s="115">
        <v>3</v>
      </c>
      <c r="D13" s="114">
        <v>10.7</v>
      </c>
      <c r="E13" s="115">
        <v>2</v>
      </c>
      <c r="F13" s="114">
        <v>11.2</v>
      </c>
      <c r="G13" s="115">
        <v>3</v>
      </c>
      <c r="H13" s="114">
        <v>10.850000000000001</v>
      </c>
      <c r="I13" s="115">
        <v>3</v>
      </c>
      <c r="J13" s="114">
        <v>43.449999999999996</v>
      </c>
      <c r="K13" s="115">
        <v>3</v>
      </c>
    </row>
    <row r="14" spans="1:11" x14ac:dyDescent="0.25">
      <c r="A14" s="113" t="s">
        <v>28</v>
      </c>
      <c r="B14" s="114">
        <v>11.2</v>
      </c>
      <c r="C14" s="115">
        <v>1</v>
      </c>
      <c r="D14" s="114">
        <v>11</v>
      </c>
      <c r="E14" s="115">
        <v>1</v>
      </c>
      <c r="F14" s="114">
        <v>11.25</v>
      </c>
      <c r="G14" s="115">
        <v>2</v>
      </c>
      <c r="H14" s="114">
        <v>11.5</v>
      </c>
      <c r="I14" s="115">
        <v>1</v>
      </c>
      <c r="J14" s="114">
        <v>44.95</v>
      </c>
      <c r="K14" s="115">
        <v>1</v>
      </c>
    </row>
    <row r="15" spans="1:11" x14ac:dyDescent="0.25">
      <c r="A15" s="113" t="s">
        <v>29</v>
      </c>
      <c r="B15" s="114">
        <v>11.05</v>
      </c>
      <c r="C15" s="115">
        <v>2</v>
      </c>
      <c r="D15" s="114">
        <v>10.1</v>
      </c>
      <c r="E15" s="115">
        <v>3</v>
      </c>
      <c r="F15" s="114">
        <v>11.899999999999999</v>
      </c>
      <c r="G15" s="115">
        <v>1</v>
      </c>
      <c r="H15" s="114">
        <v>11.350000000000001</v>
      </c>
      <c r="I15" s="115">
        <v>2</v>
      </c>
      <c r="J15" s="114">
        <v>44.4</v>
      </c>
      <c r="K15" s="115">
        <v>2</v>
      </c>
    </row>
    <row r="16" spans="1:11" x14ac:dyDescent="0.25">
      <c r="B16" s="114"/>
      <c r="C16" s="115"/>
      <c r="D16" s="114"/>
      <c r="E16" s="115"/>
      <c r="F16" s="114"/>
      <c r="G16" s="115"/>
      <c r="H16" s="114"/>
      <c r="I16" s="115"/>
      <c r="J16" s="114"/>
      <c r="K16" s="115"/>
    </row>
    <row r="17" spans="1:11" x14ac:dyDescent="0.25">
      <c r="B17" s="114"/>
      <c r="C17" s="115"/>
      <c r="D17" s="114"/>
      <c r="E17" s="115"/>
      <c r="F17" s="114"/>
      <c r="G17" s="115"/>
      <c r="H17" s="114"/>
      <c r="I17" s="115"/>
      <c r="J17" s="114"/>
      <c r="K17" s="115"/>
    </row>
    <row r="18" spans="1:11" s="112" customFormat="1" x14ac:dyDescent="0.25">
      <c r="A18" s="116"/>
      <c r="B18" s="135" t="s">
        <v>42</v>
      </c>
      <c r="C18" s="135"/>
      <c r="D18" s="135" t="s">
        <v>43</v>
      </c>
      <c r="E18" s="135"/>
      <c r="F18" s="135" t="s">
        <v>44</v>
      </c>
      <c r="G18" s="135"/>
      <c r="H18" s="135" t="s">
        <v>45</v>
      </c>
      <c r="I18" s="135"/>
      <c r="J18" s="135" t="s">
        <v>46</v>
      </c>
      <c r="K18" s="135"/>
    </row>
    <row r="19" spans="1:11" s="112" customFormat="1" x14ac:dyDescent="0.25">
      <c r="A19" s="116"/>
      <c r="B19" s="117" t="s">
        <v>10</v>
      </c>
      <c r="C19" s="118" t="s">
        <v>47</v>
      </c>
      <c r="D19" s="117" t="s">
        <v>10</v>
      </c>
      <c r="E19" s="118" t="s">
        <v>47</v>
      </c>
      <c r="F19" s="117" t="s">
        <v>10</v>
      </c>
      <c r="G19" s="118" t="s">
        <v>47</v>
      </c>
      <c r="H19" s="117" t="s">
        <v>10</v>
      </c>
      <c r="I19" s="118" t="s">
        <v>47</v>
      </c>
      <c r="J19" s="117" t="s">
        <v>10</v>
      </c>
      <c r="K19" s="118" t="s">
        <v>47</v>
      </c>
    </row>
    <row r="20" spans="1:11" x14ac:dyDescent="0.25">
      <c r="A20" s="113" t="s">
        <v>31</v>
      </c>
      <c r="B20" s="114">
        <v>9.4</v>
      </c>
      <c r="C20" s="115">
        <v>5</v>
      </c>
      <c r="D20" s="114">
        <v>9.1999999999999993</v>
      </c>
      <c r="E20" s="115">
        <v>4</v>
      </c>
      <c r="F20" s="114">
        <v>11.15</v>
      </c>
      <c r="G20" s="115">
        <v>2</v>
      </c>
      <c r="H20" s="114">
        <v>10.850000000000001</v>
      </c>
      <c r="I20" s="115">
        <v>2</v>
      </c>
      <c r="J20" s="114">
        <v>40.6</v>
      </c>
      <c r="K20" s="115">
        <v>2</v>
      </c>
    </row>
    <row r="21" spans="1:11" x14ac:dyDescent="0.25">
      <c r="A21" s="113" t="s">
        <v>26</v>
      </c>
      <c r="B21" s="114">
        <v>10.8</v>
      </c>
      <c r="C21" s="115">
        <v>1</v>
      </c>
      <c r="D21" s="114">
        <v>10.55</v>
      </c>
      <c r="E21" s="115">
        <v>2</v>
      </c>
      <c r="F21" s="114">
        <v>8.9499999999999993</v>
      </c>
      <c r="G21" s="115">
        <v>5</v>
      </c>
      <c r="H21" s="114">
        <v>10.75</v>
      </c>
      <c r="I21" s="115">
        <v>3</v>
      </c>
      <c r="J21" s="114">
        <v>41.05</v>
      </c>
      <c r="K21" s="115">
        <v>1</v>
      </c>
    </row>
    <row r="22" spans="1:11" x14ac:dyDescent="0.25">
      <c r="A22" s="113" t="s">
        <v>27</v>
      </c>
      <c r="B22" s="114">
        <v>10.200000000000001</v>
      </c>
      <c r="C22" s="115">
        <v>2</v>
      </c>
      <c r="D22" s="114">
        <v>10.3</v>
      </c>
      <c r="E22" s="115">
        <v>3</v>
      </c>
      <c r="F22" s="114">
        <v>9.1</v>
      </c>
      <c r="G22" s="115">
        <v>4</v>
      </c>
      <c r="H22" s="114">
        <v>11</v>
      </c>
      <c r="I22" s="115">
        <v>1</v>
      </c>
      <c r="J22" s="114">
        <v>40.6</v>
      </c>
      <c r="K22" s="115">
        <v>2</v>
      </c>
    </row>
    <row r="23" spans="1:11" x14ac:dyDescent="0.25">
      <c r="A23" s="113" t="s">
        <v>25</v>
      </c>
      <c r="B23" s="114">
        <v>9.75</v>
      </c>
      <c r="C23" s="115">
        <v>3</v>
      </c>
      <c r="D23" s="114">
        <v>8.8000000000000007</v>
      </c>
      <c r="E23" s="115">
        <v>5</v>
      </c>
      <c r="F23" s="114">
        <v>11.299999999999999</v>
      </c>
      <c r="G23" s="115">
        <v>1</v>
      </c>
      <c r="H23" s="114">
        <v>10.350000000000001</v>
      </c>
      <c r="I23" s="115">
        <v>4</v>
      </c>
      <c r="J23" s="114">
        <v>40.200000000000003</v>
      </c>
      <c r="K23" s="115">
        <v>3</v>
      </c>
    </row>
    <row r="24" spans="1:11" x14ac:dyDescent="0.25">
      <c r="A24" s="113" t="s">
        <v>32</v>
      </c>
      <c r="B24" s="114">
        <v>9.7000000000000011</v>
      </c>
      <c r="C24" s="115">
        <v>4</v>
      </c>
      <c r="D24" s="114">
        <v>10.6</v>
      </c>
      <c r="E24" s="115">
        <v>1</v>
      </c>
      <c r="F24" s="114">
        <v>9.5</v>
      </c>
      <c r="G24" s="115">
        <v>3</v>
      </c>
      <c r="H24" s="114">
        <v>10.25</v>
      </c>
      <c r="I24" s="115">
        <v>5</v>
      </c>
      <c r="J24" s="114">
        <v>40.049999999999997</v>
      </c>
      <c r="K24" s="115">
        <v>4</v>
      </c>
    </row>
    <row r="25" spans="1:11" x14ac:dyDescent="0.25">
      <c r="B25" s="114"/>
      <c r="C25" s="115"/>
      <c r="D25" s="114"/>
      <c r="E25" s="115"/>
      <c r="F25" s="114"/>
      <c r="G25" s="115"/>
      <c r="H25" s="114"/>
      <c r="I25" s="115"/>
      <c r="J25" s="114"/>
      <c r="K25" s="115"/>
    </row>
    <row r="26" spans="1:11" x14ac:dyDescent="0.25">
      <c r="B26" s="114"/>
      <c r="C26" s="115"/>
      <c r="D26" s="114"/>
      <c r="E26" s="115"/>
      <c r="F26" s="114"/>
      <c r="G26" s="115"/>
      <c r="H26" s="114"/>
      <c r="I26" s="115"/>
      <c r="J26" s="114"/>
      <c r="K26" s="115"/>
    </row>
    <row r="27" spans="1:11" s="112" customFormat="1" x14ac:dyDescent="0.25">
      <c r="A27" s="116"/>
      <c r="B27" s="135" t="s">
        <v>42</v>
      </c>
      <c r="C27" s="135"/>
      <c r="D27" s="135" t="s">
        <v>43</v>
      </c>
      <c r="E27" s="135"/>
      <c r="F27" s="135" t="s">
        <v>44</v>
      </c>
      <c r="G27" s="135"/>
      <c r="H27" s="135" t="s">
        <v>45</v>
      </c>
      <c r="I27" s="135"/>
      <c r="J27" s="135" t="s">
        <v>46</v>
      </c>
      <c r="K27" s="135"/>
    </row>
    <row r="28" spans="1:11" s="112" customFormat="1" x14ac:dyDescent="0.25">
      <c r="A28" s="116"/>
      <c r="B28" s="117" t="s">
        <v>10</v>
      </c>
      <c r="C28" s="118" t="s">
        <v>47</v>
      </c>
      <c r="D28" s="117" t="s">
        <v>10</v>
      </c>
      <c r="E28" s="118" t="s">
        <v>47</v>
      </c>
      <c r="F28" s="117" t="s">
        <v>10</v>
      </c>
      <c r="G28" s="118" t="s">
        <v>47</v>
      </c>
      <c r="H28" s="117" t="s">
        <v>10</v>
      </c>
      <c r="I28" s="118" t="s">
        <v>47</v>
      </c>
      <c r="J28" s="117" t="s">
        <v>10</v>
      </c>
      <c r="K28" s="118" t="s">
        <v>47</v>
      </c>
    </row>
    <row r="29" spans="1:11" x14ac:dyDescent="0.25">
      <c r="A29" s="113" t="s">
        <v>33</v>
      </c>
      <c r="B29" s="114">
        <v>9.4</v>
      </c>
      <c r="C29" s="115">
        <v>4</v>
      </c>
      <c r="D29" s="114">
        <v>10.7</v>
      </c>
      <c r="E29" s="115">
        <v>6</v>
      </c>
      <c r="F29" s="114">
        <v>11.8</v>
      </c>
      <c r="G29" s="115">
        <v>5</v>
      </c>
      <c r="H29" s="114">
        <v>10.199999999999999</v>
      </c>
      <c r="I29" s="115">
        <v>7</v>
      </c>
      <c r="J29" s="114">
        <v>42.1</v>
      </c>
      <c r="K29" s="115">
        <v>8</v>
      </c>
    </row>
    <row r="30" spans="1:11" x14ac:dyDescent="0.25">
      <c r="A30" s="113" t="s">
        <v>34</v>
      </c>
      <c r="B30" s="114">
        <v>10.15</v>
      </c>
      <c r="C30" s="115">
        <v>2</v>
      </c>
      <c r="D30" s="114">
        <v>10.7</v>
      </c>
      <c r="E30" s="115">
        <v>6</v>
      </c>
      <c r="F30" s="114">
        <v>10.7</v>
      </c>
      <c r="G30" s="115">
        <v>7</v>
      </c>
      <c r="H30" s="114">
        <v>10.7</v>
      </c>
      <c r="I30" s="115">
        <v>5</v>
      </c>
      <c r="J30" s="114">
        <v>42.25</v>
      </c>
      <c r="K30" s="115">
        <v>7</v>
      </c>
    </row>
    <row r="31" spans="1:11" x14ac:dyDescent="0.25">
      <c r="A31" s="113" t="s">
        <v>35</v>
      </c>
      <c r="B31" s="114">
        <v>10.4</v>
      </c>
      <c r="C31" s="115">
        <v>1</v>
      </c>
      <c r="D31" s="114">
        <v>10.85</v>
      </c>
      <c r="E31" s="115">
        <v>5</v>
      </c>
      <c r="F31" s="114">
        <v>10.9</v>
      </c>
      <c r="G31" s="115">
        <v>6</v>
      </c>
      <c r="H31" s="114">
        <v>11.55</v>
      </c>
      <c r="I31" s="115">
        <v>2</v>
      </c>
      <c r="J31" s="114">
        <v>43.7</v>
      </c>
      <c r="K31" s="115">
        <v>5</v>
      </c>
    </row>
    <row r="32" spans="1:11" x14ac:dyDescent="0.25">
      <c r="A32" s="113" t="s">
        <v>36</v>
      </c>
      <c r="B32" s="114">
        <v>10.1</v>
      </c>
      <c r="C32" s="115">
        <v>3</v>
      </c>
      <c r="D32" s="114">
        <v>12.4</v>
      </c>
      <c r="E32" s="115">
        <v>1</v>
      </c>
      <c r="F32" s="114">
        <v>12.1</v>
      </c>
      <c r="G32" s="115">
        <v>3</v>
      </c>
      <c r="H32" s="114">
        <v>13</v>
      </c>
      <c r="I32" s="115">
        <v>1</v>
      </c>
      <c r="J32" s="114">
        <v>47.6</v>
      </c>
      <c r="K32" s="115">
        <v>1</v>
      </c>
    </row>
    <row r="33" spans="1:15" x14ac:dyDescent="0.25">
      <c r="A33" s="113" t="s">
        <v>37</v>
      </c>
      <c r="B33" s="114">
        <v>9.3000000000000007</v>
      </c>
      <c r="C33" s="115">
        <v>5</v>
      </c>
      <c r="D33" s="114">
        <v>10.5</v>
      </c>
      <c r="E33" s="115">
        <v>7</v>
      </c>
      <c r="F33" s="114">
        <v>11.95</v>
      </c>
      <c r="G33" s="115">
        <v>4</v>
      </c>
      <c r="H33" s="114">
        <v>11.15</v>
      </c>
      <c r="I33" s="115">
        <v>3</v>
      </c>
      <c r="J33" s="114">
        <v>42.9</v>
      </c>
      <c r="K33" s="115">
        <v>6</v>
      </c>
      <c r="L33" s="136"/>
      <c r="M33" s="136"/>
      <c r="N33" s="136"/>
      <c r="O33" s="136"/>
    </row>
    <row r="34" spans="1:15" x14ac:dyDescent="0.25">
      <c r="A34" s="113" t="s">
        <v>38</v>
      </c>
      <c r="B34" s="114">
        <v>9.25</v>
      </c>
      <c r="C34" s="115">
        <v>6</v>
      </c>
      <c r="D34" s="114">
        <v>11.5</v>
      </c>
      <c r="E34" s="115">
        <v>3</v>
      </c>
      <c r="F34" s="114">
        <v>11.95</v>
      </c>
      <c r="G34" s="115">
        <v>4</v>
      </c>
      <c r="H34" s="114">
        <v>11.1</v>
      </c>
      <c r="I34" s="115">
        <v>4</v>
      </c>
      <c r="J34" s="114">
        <v>43.800000000000004</v>
      </c>
      <c r="K34" s="115">
        <v>4</v>
      </c>
      <c r="L34" s="136"/>
      <c r="M34" s="136"/>
      <c r="N34" s="136"/>
      <c r="O34" s="136"/>
    </row>
    <row r="35" spans="1:15" x14ac:dyDescent="0.25">
      <c r="A35" s="113" t="s">
        <v>39</v>
      </c>
      <c r="B35" s="114">
        <v>10.4</v>
      </c>
      <c r="C35" s="115">
        <v>1</v>
      </c>
      <c r="D35" s="114">
        <v>11.25</v>
      </c>
      <c r="E35" s="115">
        <v>4</v>
      </c>
      <c r="F35" s="114">
        <v>12.35</v>
      </c>
      <c r="G35" s="115">
        <v>2</v>
      </c>
      <c r="H35" s="114">
        <v>10.5</v>
      </c>
      <c r="I35" s="115">
        <v>6</v>
      </c>
      <c r="J35" s="114">
        <v>44.5</v>
      </c>
      <c r="K35" s="115">
        <v>3</v>
      </c>
      <c r="L35" s="136"/>
      <c r="M35" s="136"/>
      <c r="N35" s="136"/>
      <c r="O35" s="136"/>
    </row>
    <row r="36" spans="1:15" x14ac:dyDescent="0.25">
      <c r="A36" s="113" t="s">
        <v>40</v>
      </c>
      <c r="B36" s="114">
        <v>9.3000000000000007</v>
      </c>
      <c r="C36" s="115">
        <v>5</v>
      </c>
      <c r="D36" s="114">
        <v>11.6</v>
      </c>
      <c r="E36" s="115">
        <v>2</v>
      </c>
      <c r="F36" s="114">
        <v>12.65</v>
      </c>
      <c r="G36" s="115">
        <v>1</v>
      </c>
      <c r="H36" s="114">
        <v>11.1</v>
      </c>
      <c r="I36" s="115">
        <v>4</v>
      </c>
      <c r="J36" s="114">
        <v>44.65</v>
      </c>
      <c r="K36" s="115">
        <v>2</v>
      </c>
      <c r="L36" s="136"/>
      <c r="M36" s="136" t="s">
        <v>71</v>
      </c>
      <c r="N36" s="136">
        <v>7.9</v>
      </c>
      <c r="O36" s="136"/>
    </row>
    <row r="37" spans="1:15" x14ac:dyDescent="0.25">
      <c r="B37" s="114"/>
      <c r="C37" s="115"/>
      <c r="D37" s="114"/>
      <c r="E37" s="115"/>
      <c r="F37" s="114"/>
      <c r="G37" s="115"/>
      <c r="H37" s="114"/>
      <c r="I37" s="115"/>
      <c r="J37" s="114"/>
      <c r="K37" s="115"/>
      <c r="L37" s="136"/>
      <c r="M37" s="136" t="s">
        <v>72</v>
      </c>
      <c r="N37" s="136">
        <v>4.9000000000000004</v>
      </c>
      <c r="O37" s="136"/>
    </row>
    <row r="38" spans="1:15" x14ac:dyDescent="0.25">
      <c r="B38" s="114"/>
      <c r="C38" s="115"/>
      <c r="D38" s="114"/>
      <c r="E38" s="115"/>
      <c r="F38" s="114"/>
      <c r="G38" s="115"/>
      <c r="H38" s="114"/>
      <c r="I38" s="115"/>
      <c r="J38" s="114"/>
      <c r="K38" s="115"/>
      <c r="L38" s="136"/>
      <c r="M38" s="136" t="s">
        <v>73</v>
      </c>
      <c r="N38" s="136">
        <v>10.199999999999999</v>
      </c>
      <c r="O38" s="136"/>
    </row>
    <row r="39" spans="1:15" s="112" customFormat="1" x14ac:dyDescent="0.25">
      <c r="A39" s="116"/>
      <c r="B39" s="135" t="s">
        <v>42</v>
      </c>
      <c r="C39" s="135"/>
      <c r="D39" s="135" t="s">
        <v>43</v>
      </c>
      <c r="E39" s="135"/>
      <c r="F39" s="135" t="s">
        <v>44</v>
      </c>
      <c r="G39" s="135"/>
      <c r="H39" s="135" t="s">
        <v>45</v>
      </c>
      <c r="I39" s="135"/>
      <c r="J39" s="135" t="s">
        <v>46</v>
      </c>
      <c r="K39" s="135"/>
      <c r="L39" s="136"/>
      <c r="M39" s="136" t="s">
        <v>74</v>
      </c>
      <c r="N39" s="136">
        <v>8.1999999999999993</v>
      </c>
      <c r="O39" s="136"/>
    </row>
    <row r="40" spans="1:15" s="112" customFormat="1" ht="13.5" customHeight="1" x14ac:dyDescent="0.25">
      <c r="A40" s="116"/>
      <c r="B40" s="117" t="s">
        <v>10</v>
      </c>
      <c r="C40" s="118" t="s">
        <v>47</v>
      </c>
      <c r="D40" s="117" t="s">
        <v>10</v>
      </c>
      <c r="E40" s="118" t="s">
        <v>47</v>
      </c>
      <c r="F40" s="117" t="s">
        <v>10</v>
      </c>
      <c r="G40" s="118" t="s">
        <v>47</v>
      </c>
      <c r="H40" s="117" t="s">
        <v>10</v>
      </c>
      <c r="I40" s="118" t="s">
        <v>47</v>
      </c>
      <c r="J40" s="117" t="s">
        <v>10</v>
      </c>
      <c r="K40" s="118" t="s">
        <v>47</v>
      </c>
      <c r="L40" s="136"/>
      <c r="M40" s="136" t="s">
        <v>75</v>
      </c>
      <c r="N40" s="136">
        <v>8.8000000000000007</v>
      </c>
      <c r="O40" s="136"/>
    </row>
    <row r="41" spans="1:15" x14ac:dyDescent="0.25">
      <c r="A41" s="113" t="s">
        <v>15</v>
      </c>
      <c r="B41" s="114">
        <v>11.15</v>
      </c>
      <c r="C41" s="115">
        <v>1</v>
      </c>
      <c r="D41" s="114">
        <v>10.1</v>
      </c>
      <c r="E41" s="115">
        <v>2</v>
      </c>
      <c r="F41" s="114">
        <v>11.3</v>
      </c>
      <c r="G41" s="115">
        <v>1</v>
      </c>
      <c r="H41" s="114">
        <v>11.15</v>
      </c>
      <c r="I41" s="115">
        <v>1</v>
      </c>
      <c r="J41" s="114">
        <v>43.699999999999996</v>
      </c>
      <c r="K41" s="115">
        <v>1</v>
      </c>
      <c r="L41" s="136"/>
      <c r="M41" s="136" t="s">
        <v>76</v>
      </c>
      <c r="N41" s="136">
        <v>12</v>
      </c>
      <c r="O41" s="136"/>
    </row>
    <row r="42" spans="1:15" x14ac:dyDescent="0.25">
      <c r="A42" s="113" t="s">
        <v>48</v>
      </c>
      <c r="B42" s="114">
        <v>11</v>
      </c>
      <c r="C42" s="115">
        <v>2</v>
      </c>
      <c r="D42" s="114">
        <v>10.15</v>
      </c>
      <c r="E42" s="115">
        <v>1</v>
      </c>
      <c r="F42" s="114">
        <v>9.6</v>
      </c>
      <c r="G42" s="115">
        <v>2</v>
      </c>
      <c r="H42" s="114">
        <v>11.05</v>
      </c>
      <c r="I42" s="115">
        <v>2</v>
      </c>
      <c r="J42" s="114">
        <v>41.8</v>
      </c>
      <c r="K42" s="115">
        <v>2</v>
      </c>
      <c r="L42" s="136"/>
      <c r="M42" s="136" t="s">
        <v>77</v>
      </c>
      <c r="N42" s="136">
        <v>8.5</v>
      </c>
      <c r="O42" s="136"/>
    </row>
    <row r="43" spans="1:15" x14ac:dyDescent="0.25">
      <c r="B43" s="114"/>
      <c r="C43" s="115"/>
      <c r="D43" s="114"/>
      <c r="E43" s="115"/>
      <c r="F43" s="114"/>
      <c r="G43" s="115"/>
      <c r="H43" s="114"/>
      <c r="I43" s="115"/>
      <c r="J43" s="114"/>
      <c r="K43" s="115"/>
      <c r="L43" s="136"/>
      <c r="M43" s="136"/>
      <c r="N43" s="136"/>
      <c r="O43" s="136"/>
    </row>
    <row r="44" spans="1:15" x14ac:dyDescent="0.25">
      <c r="B44" s="114"/>
      <c r="C44" s="115"/>
      <c r="D44" s="114"/>
      <c r="E44" s="115"/>
      <c r="F44" s="114"/>
      <c r="G44" s="115"/>
      <c r="H44" s="114"/>
      <c r="I44" s="115"/>
      <c r="J44" s="114"/>
      <c r="K44" s="115"/>
    </row>
    <row r="45" spans="1:15" s="112" customFormat="1" x14ac:dyDescent="0.25">
      <c r="A45" s="116"/>
      <c r="B45" s="135" t="s">
        <v>42</v>
      </c>
      <c r="C45" s="135"/>
      <c r="D45" s="135" t="s">
        <v>43</v>
      </c>
      <c r="E45" s="135"/>
      <c r="F45" s="135" t="s">
        <v>44</v>
      </c>
      <c r="G45" s="135"/>
      <c r="H45" s="135" t="s">
        <v>45</v>
      </c>
      <c r="I45" s="135"/>
      <c r="J45" s="135" t="s">
        <v>46</v>
      </c>
      <c r="K45" s="135"/>
    </row>
    <row r="46" spans="1:15" s="112" customFormat="1" x14ac:dyDescent="0.25">
      <c r="A46" s="116"/>
      <c r="B46" s="117" t="s">
        <v>10</v>
      </c>
      <c r="C46" s="118" t="s">
        <v>47</v>
      </c>
      <c r="D46" s="117" t="s">
        <v>10</v>
      </c>
      <c r="E46" s="118" t="s">
        <v>47</v>
      </c>
      <c r="F46" s="117" t="s">
        <v>10</v>
      </c>
      <c r="G46" s="118" t="s">
        <v>47</v>
      </c>
      <c r="H46" s="117" t="s">
        <v>10</v>
      </c>
      <c r="I46" s="118" t="s">
        <v>47</v>
      </c>
      <c r="J46" s="117" t="s">
        <v>10</v>
      </c>
      <c r="K46" s="118" t="s">
        <v>47</v>
      </c>
    </row>
    <row r="47" spans="1:15" x14ac:dyDescent="0.25">
      <c r="A47" s="113" t="s">
        <v>16</v>
      </c>
      <c r="B47" s="114">
        <v>11.4</v>
      </c>
      <c r="C47" s="115">
        <v>3</v>
      </c>
      <c r="D47" s="114">
        <v>10.399999999999999</v>
      </c>
      <c r="E47" s="115">
        <v>1</v>
      </c>
      <c r="F47" s="114">
        <v>10.45</v>
      </c>
      <c r="G47" s="115">
        <v>3</v>
      </c>
      <c r="H47" s="114">
        <v>11.8</v>
      </c>
      <c r="I47" s="115">
        <v>2</v>
      </c>
      <c r="J47" s="114">
        <v>44.05</v>
      </c>
      <c r="K47" s="115">
        <v>2</v>
      </c>
    </row>
    <row r="48" spans="1:15" x14ac:dyDescent="0.25">
      <c r="A48" s="113" t="s">
        <v>22</v>
      </c>
      <c r="B48" s="114">
        <v>11.700000000000001</v>
      </c>
      <c r="C48" s="115">
        <v>2</v>
      </c>
      <c r="D48" s="114">
        <v>9.85</v>
      </c>
      <c r="E48" s="115">
        <v>3</v>
      </c>
      <c r="F48" s="114">
        <v>9.85</v>
      </c>
      <c r="G48" s="115">
        <v>4</v>
      </c>
      <c r="H48" s="114">
        <v>10.65</v>
      </c>
      <c r="I48" s="115">
        <v>4</v>
      </c>
      <c r="J48" s="114">
        <v>42.05</v>
      </c>
      <c r="K48" s="115">
        <v>4</v>
      </c>
    </row>
    <row r="49" spans="1:11" x14ac:dyDescent="0.25">
      <c r="A49" s="113" t="s">
        <v>24</v>
      </c>
      <c r="B49" s="114">
        <v>10.8</v>
      </c>
      <c r="C49" s="115">
        <v>4</v>
      </c>
      <c r="D49" s="114">
        <v>9.8999999999999986</v>
      </c>
      <c r="E49" s="115">
        <v>2</v>
      </c>
      <c r="F49" s="114">
        <v>10.85</v>
      </c>
      <c r="G49" s="115">
        <v>2</v>
      </c>
      <c r="H49" s="114">
        <v>11.45</v>
      </c>
      <c r="I49" s="115">
        <v>3</v>
      </c>
      <c r="J49" s="114">
        <v>43</v>
      </c>
      <c r="K49" s="115">
        <v>3</v>
      </c>
    </row>
    <row r="50" spans="1:11" x14ac:dyDescent="0.25">
      <c r="A50" s="113" t="s">
        <v>23</v>
      </c>
      <c r="B50" s="114">
        <v>12.7</v>
      </c>
      <c r="C50" s="115">
        <v>1</v>
      </c>
      <c r="D50" s="114">
        <v>8.65</v>
      </c>
      <c r="E50" s="115">
        <v>4</v>
      </c>
      <c r="F50" s="114">
        <v>11.2</v>
      </c>
      <c r="G50" s="115">
        <v>1</v>
      </c>
      <c r="H50" s="114">
        <v>11.899999999999999</v>
      </c>
      <c r="I50" s="115">
        <v>1</v>
      </c>
      <c r="J50" s="114">
        <v>44.449999999999996</v>
      </c>
      <c r="K50" s="115">
        <v>1</v>
      </c>
    </row>
  </sheetData>
  <mergeCells count="30">
    <mergeCell ref="B11:C11"/>
    <mergeCell ref="D11:E11"/>
    <mergeCell ref="F11:G11"/>
    <mergeCell ref="H11:I11"/>
    <mergeCell ref="J11:K11"/>
    <mergeCell ref="J3:K3"/>
    <mergeCell ref="H3:I3"/>
    <mergeCell ref="F3:G3"/>
    <mergeCell ref="D3:E3"/>
    <mergeCell ref="B3:C3"/>
    <mergeCell ref="B27:C27"/>
    <mergeCell ref="D27:E27"/>
    <mergeCell ref="F27:G27"/>
    <mergeCell ref="H27:I27"/>
    <mergeCell ref="J27:K27"/>
    <mergeCell ref="B18:C18"/>
    <mergeCell ref="D18:E18"/>
    <mergeCell ref="F18:G18"/>
    <mergeCell ref="H18:I18"/>
    <mergeCell ref="J18:K18"/>
    <mergeCell ref="B45:C45"/>
    <mergeCell ref="D45:E45"/>
    <mergeCell ref="F45:G45"/>
    <mergeCell ref="H45:I45"/>
    <mergeCell ref="J45:K45"/>
    <mergeCell ref="B39:C39"/>
    <mergeCell ref="D39:E39"/>
    <mergeCell ref="F39:G39"/>
    <mergeCell ref="H39:I39"/>
    <mergeCell ref="J39:K3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Club Comp</vt:lpstr>
      <vt:lpstr>Sheet1</vt:lpstr>
      <vt:lpstr>'Club Comp'!Print_Area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McLaughlin</dc:creator>
  <cp:lastModifiedBy>Mike Healy</cp:lastModifiedBy>
  <cp:lastPrinted>2017-11-19T12:34:11Z</cp:lastPrinted>
  <dcterms:created xsi:type="dcterms:W3CDTF">2014-06-13T07:20:25Z</dcterms:created>
  <dcterms:modified xsi:type="dcterms:W3CDTF">2017-11-19T12:35:27Z</dcterms:modified>
</cp:coreProperties>
</file>