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Mike\Desktop\SSoG Easter Comp 2017\"/>
    </mc:Choice>
  </mc:AlternateContent>
  <bookViews>
    <workbookView xWindow="10275" yWindow="60" windowWidth="10290" windowHeight="7695" tabRatio="584" activeTab="3"/>
  </bookViews>
  <sheets>
    <sheet name="Round 1" sheetId="10" r:id="rId1"/>
    <sheet name="Round 2" sheetId="9" r:id="rId2"/>
    <sheet name="Round 3" sheetId="5" r:id="rId3"/>
    <sheet name="Round 4" sheetId="12" r:id="rId4"/>
    <sheet name="Overall Champions" sheetId="11" r:id="rId5"/>
  </sheets>
  <definedNames>
    <definedName name="_xlnm.Print_Area" localSheetId="0">'Round 1'!$A$1:$U$68</definedName>
    <definedName name="_xlnm.Print_Area" localSheetId="1">'Round 2'!$A$1:$U$78</definedName>
  </definedNames>
  <calcPr calcId="171027"/>
</workbook>
</file>

<file path=xl/calcChain.xml><?xml version="1.0" encoding="utf-8"?>
<calcChain xmlns="http://schemas.openxmlformats.org/spreadsheetml/2006/main">
  <c r="AG18" i="11" l="1"/>
  <c r="AC18" i="11"/>
  <c r="Y18" i="11"/>
  <c r="U18" i="11"/>
  <c r="Q22" i="11"/>
  <c r="M26" i="11"/>
  <c r="M22" i="11"/>
  <c r="E30" i="11"/>
  <c r="M14" i="11"/>
  <c r="E12" i="11"/>
  <c r="J47" i="5"/>
  <c r="J14" i="10"/>
  <c r="X12" i="11" l="1"/>
  <c r="W12" i="11"/>
  <c r="X11" i="11"/>
  <c r="W11" i="11"/>
  <c r="AJ8" i="11"/>
  <c r="AI8" i="11"/>
  <c r="L24" i="11"/>
  <c r="K24" i="11"/>
  <c r="L23" i="11"/>
  <c r="K23" i="11"/>
  <c r="L22" i="11"/>
  <c r="K22" i="11"/>
  <c r="L21" i="11"/>
  <c r="K21" i="11"/>
  <c r="L20" i="11"/>
  <c r="K20" i="11"/>
  <c r="D28" i="11"/>
  <c r="C28" i="11"/>
  <c r="D27" i="11"/>
  <c r="C27" i="11"/>
  <c r="D26" i="11"/>
  <c r="C26" i="11"/>
  <c r="D25" i="11"/>
  <c r="C25" i="11"/>
  <c r="D24" i="11"/>
  <c r="C24" i="11"/>
  <c r="AB13" i="11"/>
  <c r="AA13" i="11"/>
  <c r="AB12" i="11"/>
  <c r="AA12" i="11"/>
  <c r="AB11" i="11"/>
  <c r="AA11" i="11"/>
  <c r="AB10" i="11"/>
  <c r="AA10" i="11"/>
  <c r="AB9" i="11"/>
  <c r="AA9" i="11"/>
  <c r="L19" i="11"/>
  <c r="K19" i="11"/>
  <c r="T12" i="11"/>
  <c r="S12" i="11"/>
  <c r="D23" i="11"/>
  <c r="C23" i="11"/>
  <c r="X10" i="11"/>
  <c r="W10" i="11"/>
  <c r="L18" i="11"/>
  <c r="K18" i="11"/>
  <c r="AB8" i="11"/>
  <c r="AA8" i="11"/>
  <c r="AF10" i="11"/>
  <c r="AE10" i="11"/>
  <c r="AF9" i="11"/>
  <c r="AE9" i="11"/>
  <c r="D22" i="11"/>
  <c r="C22" i="11"/>
  <c r="D21" i="11"/>
  <c r="C21" i="11"/>
  <c r="T11" i="11"/>
  <c r="S11" i="11"/>
  <c r="D20" i="11"/>
  <c r="C20" i="11"/>
  <c r="D19" i="11"/>
  <c r="C19" i="11"/>
  <c r="X9" i="11"/>
  <c r="W9" i="11"/>
  <c r="P20" i="11"/>
  <c r="O20" i="11"/>
  <c r="P19" i="11"/>
  <c r="O19" i="11"/>
  <c r="AF8" i="11"/>
  <c r="AE8" i="11"/>
  <c r="AB7" i="11"/>
  <c r="AA7" i="11"/>
  <c r="AB6" i="11"/>
  <c r="AA6" i="11"/>
  <c r="P18" i="11"/>
  <c r="O18" i="11"/>
  <c r="AF7" i="11"/>
  <c r="AE7" i="11"/>
  <c r="D18" i="11"/>
  <c r="C18" i="11"/>
  <c r="D17" i="11"/>
  <c r="C17" i="11"/>
  <c r="L17" i="11"/>
  <c r="K17" i="11"/>
  <c r="L16" i="11"/>
  <c r="K16" i="11"/>
  <c r="P17" i="11"/>
  <c r="O17" i="11"/>
  <c r="T10" i="11"/>
  <c r="S10" i="11"/>
  <c r="D16" i="11"/>
  <c r="C16" i="11"/>
  <c r="D15" i="11"/>
  <c r="C15" i="11"/>
  <c r="D14" i="11"/>
  <c r="C14" i="11"/>
  <c r="D13" i="11"/>
  <c r="C13" i="11"/>
  <c r="AB5" i="11"/>
  <c r="AA5" i="11"/>
  <c r="AB4" i="11"/>
  <c r="AA4" i="11"/>
  <c r="AJ7" i="11"/>
  <c r="AI7" i="11"/>
  <c r="AJ6" i="11"/>
  <c r="AI6" i="11"/>
  <c r="AJ5" i="11"/>
  <c r="AI5" i="11"/>
  <c r="X8" i="11"/>
  <c r="W8" i="11"/>
  <c r="L15" i="11"/>
  <c r="K15" i="11"/>
  <c r="L14" i="11"/>
  <c r="K14" i="11"/>
  <c r="L13" i="11"/>
  <c r="K13" i="11"/>
  <c r="L12" i="11"/>
  <c r="K12" i="11"/>
  <c r="X7" i="11"/>
  <c r="W7" i="11"/>
  <c r="AF6" i="11"/>
  <c r="AE6" i="11"/>
  <c r="H8" i="11"/>
  <c r="G8" i="11"/>
  <c r="P16" i="11"/>
  <c r="O16" i="11"/>
  <c r="P15" i="11"/>
  <c r="O15" i="11"/>
  <c r="L11" i="11"/>
  <c r="K11" i="11"/>
  <c r="L10" i="11"/>
  <c r="K10" i="11"/>
  <c r="T9" i="11"/>
  <c r="S9" i="11"/>
  <c r="D12" i="11"/>
  <c r="C12" i="11"/>
  <c r="D11" i="11"/>
  <c r="C11" i="11"/>
  <c r="AJ4" i="11"/>
  <c r="AI4" i="11"/>
  <c r="P14" i="11"/>
  <c r="O14" i="11"/>
  <c r="P13" i="11"/>
  <c r="O13" i="11"/>
  <c r="P12" i="11"/>
  <c r="O12" i="11"/>
  <c r="P11" i="11"/>
  <c r="O11" i="11"/>
  <c r="P10" i="11"/>
  <c r="O10" i="11"/>
  <c r="T8" i="11"/>
  <c r="S8" i="11"/>
  <c r="X6" i="11"/>
  <c r="W6" i="11"/>
  <c r="D10" i="11"/>
  <c r="C10" i="11"/>
  <c r="D9" i="11"/>
  <c r="C9" i="11"/>
  <c r="X5" i="11"/>
  <c r="W5" i="11"/>
  <c r="X4" i="11"/>
  <c r="W4" i="11"/>
  <c r="L9" i="11"/>
  <c r="K9" i="11"/>
  <c r="AJ3" i="11"/>
  <c r="AI3" i="11"/>
  <c r="P9" i="11"/>
  <c r="O9" i="11"/>
  <c r="AF5" i="11"/>
  <c r="AE5" i="11"/>
  <c r="AF4" i="11"/>
  <c r="AE4" i="11"/>
  <c r="AF3" i="11"/>
  <c r="AE3" i="11"/>
  <c r="H7" i="11"/>
  <c r="G7" i="11"/>
  <c r="H6" i="11"/>
  <c r="G6" i="11"/>
  <c r="D8" i="11"/>
  <c r="C8" i="11"/>
  <c r="T7" i="11"/>
  <c r="S7" i="11"/>
  <c r="T6" i="11"/>
  <c r="S6" i="11"/>
  <c r="T5" i="11"/>
  <c r="S5" i="11"/>
  <c r="T4" i="11"/>
  <c r="S4" i="11"/>
  <c r="T3" i="11"/>
  <c r="S3" i="11"/>
  <c r="L8" i="11"/>
  <c r="K8" i="11"/>
  <c r="AB3" i="11"/>
  <c r="AA3" i="11"/>
  <c r="P8" i="11"/>
  <c r="O8" i="11"/>
  <c r="P7" i="11"/>
  <c r="O7" i="11"/>
  <c r="P6" i="11"/>
  <c r="O6" i="11"/>
  <c r="P5" i="11"/>
  <c r="O5" i="11"/>
  <c r="X3" i="11"/>
  <c r="W3" i="11"/>
  <c r="P4" i="11"/>
  <c r="O4" i="11"/>
  <c r="P3" i="11"/>
  <c r="O3" i="11"/>
  <c r="L7" i="11"/>
  <c r="K7" i="11"/>
  <c r="L6" i="11"/>
  <c r="K6" i="11"/>
  <c r="L5" i="11"/>
  <c r="K5" i="11"/>
  <c r="L4" i="11"/>
  <c r="K4" i="11"/>
  <c r="L3" i="11"/>
  <c r="K3" i="11"/>
  <c r="H5" i="11"/>
  <c r="G5" i="11"/>
  <c r="H4" i="11"/>
  <c r="G4" i="11"/>
  <c r="H3" i="11"/>
  <c r="G3" i="11"/>
  <c r="D7" i="11"/>
  <c r="C7" i="11"/>
  <c r="D6" i="11"/>
  <c r="C6" i="11"/>
  <c r="D5" i="11"/>
  <c r="C5" i="11"/>
  <c r="D4" i="11"/>
  <c r="C4" i="11"/>
  <c r="D3" i="11"/>
  <c r="C3" i="11"/>
  <c r="R58" i="12" l="1"/>
  <c r="R51" i="12"/>
  <c r="N51" i="12"/>
  <c r="J51" i="12"/>
  <c r="F51" i="12"/>
  <c r="R50" i="12"/>
  <c r="N50" i="12"/>
  <c r="J50" i="12"/>
  <c r="F50" i="12"/>
  <c r="R42" i="12"/>
  <c r="N42" i="12"/>
  <c r="AB42" i="12" s="1"/>
  <c r="AC42" i="12" s="1"/>
  <c r="J42" i="12"/>
  <c r="Z42" i="12" s="1"/>
  <c r="AA42" i="12" s="1"/>
  <c r="F42" i="12"/>
  <c r="X42" i="12" s="1"/>
  <c r="Y42" i="12" s="1"/>
  <c r="R35" i="12"/>
  <c r="N35" i="12"/>
  <c r="J35" i="12"/>
  <c r="F35" i="12"/>
  <c r="R34" i="12"/>
  <c r="N34" i="12"/>
  <c r="J34" i="12"/>
  <c r="F34" i="12"/>
  <c r="R33" i="12"/>
  <c r="N33" i="12"/>
  <c r="J33" i="12"/>
  <c r="F33" i="12"/>
  <c r="R32" i="12"/>
  <c r="N32" i="12"/>
  <c r="J32" i="12"/>
  <c r="F32" i="12"/>
  <c r="R31" i="12"/>
  <c r="N31" i="12"/>
  <c r="J31" i="12"/>
  <c r="F31" i="12"/>
  <c r="R30" i="12"/>
  <c r="N30" i="12"/>
  <c r="J30" i="12"/>
  <c r="F30" i="12"/>
  <c r="R29" i="12"/>
  <c r="N29" i="12"/>
  <c r="J29" i="12"/>
  <c r="F29" i="12"/>
  <c r="R28" i="12"/>
  <c r="N28" i="12"/>
  <c r="J28" i="12"/>
  <c r="F28" i="12"/>
  <c r="R27" i="12"/>
  <c r="N27" i="12"/>
  <c r="J27" i="12"/>
  <c r="F27" i="12"/>
  <c r="R26" i="12"/>
  <c r="N26" i="12"/>
  <c r="J26" i="12"/>
  <c r="F26" i="12"/>
  <c r="R25" i="12"/>
  <c r="N25" i="12"/>
  <c r="J25" i="12"/>
  <c r="F25" i="12"/>
  <c r="R24" i="12"/>
  <c r="N24" i="12"/>
  <c r="J24" i="12"/>
  <c r="F24" i="12"/>
  <c r="R16" i="12"/>
  <c r="N16" i="12"/>
  <c r="J16" i="12"/>
  <c r="F16" i="12"/>
  <c r="R15" i="12"/>
  <c r="N15" i="12"/>
  <c r="J15" i="12"/>
  <c r="F15" i="12"/>
  <c r="R14" i="12"/>
  <c r="N14" i="12"/>
  <c r="J14" i="12"/>
  <c r="F14" i="12"/>
  <c r="R13" i="12"/>
  <c r="N13" i="12"/>
  <c r="J13" i="12"/>
  <c r="F13" i="12"/>
  <c r="R12" i="12"/>
  <c r="N12" i="12"/>
  <c r="J12" i="12"/>
  <c r="F12" i="12"/>
  <c r="R11" i="12"/>
  <c r="N11" i="12"/>
  <c r="J11" i="12"/>
  <c r="F11" i="12"/>
  <c r="R10" i="12"/>
  <c r="N10" i="12"/>
  <c r="J10" i="12"/>
  <c r="F10" i="12"/>
  <c r="R9" i="12"/>
  <c r="N9" i="12"/>
  <c r="J9" i="12"/>
  <c r="F9" i="12"/>
  <c r="R8" i="12"/>
  <c r="N8" i="12"/>
  <c r="J8" i="12"/>
  <c r="F8" i="12"/>
  <c r="R7" i="12"/>
  <c r="N7" i="12"/>
  <c r="J7" i="12"/>
  <c r="F7" i="12"/>
  <c r="R57" i="5"/>
  <c r="N57" i="5"/>
  <c r="J57" i="5"/>
  <c r="F57" i="5"/>
  <c r="R56" i="5"/>
  <c r="N56" i="5"/>
  <c r="J56" i="5"/>
  <c r="F56" i="5"/>
  <c r="R55" i="5"/>
  <c r="N55" i="5"/>
  <c r="J55" i="5"/>
  <c r="F55" i="5"/>
  <c r="R54" i="5"/>
  <c r="N54" i="5"/>
  <c r="J54" i="5"/>
  <c r="F54" i="5"/>
  <c r="R53" i="5"/>
  <c r="N53" i="5"/>
  <c r="J53" i="5"/>
  <c r="F53" i="5"/>
  <c r="R52" i="5"/>
  <c r="N52" i="5"/>
  <c r="J52" i="5"/>
  <c r="F52" i="5"/>
  <c r="R51" i="5"/>
  <c r="N51" i="5"/>
  <c r="J51" i="5"/>
  <c r="F51" i="5"/>
  <c r="R50" i="5"/>
  <c r="N50" i="5"/>
  <c r="J50" i="5"/>
  <c r="F50" i="5"/>
  <c r="R49" i="5"/>
  <c r="N49" i="5"/>
  <c r="J49" i="5"/>
  <c r="F49" i="5"/>
  <c r="R48" i="5"/>
  <c r="N48" i="5"/>
  <c r="J48" i="5"/>
  <c r="F48" i="5"/>
  <c r="R47" i="5"/>
  <c r="N47" i="5"/>
  <c r="F47" i="5"/>
  <c r="R46" i="5"/>
  <c r="N46" i="5"/>
  <c r="J46" i="5"/>
  <c r="F46" i="5"/>
  <c r="R45" i="5"/>
  <c r="N45" i="5"/>
  <c r="J45" i="5"/>
  <c r="F45" i="5"/>
  <c r="R44" i="5"/>
  <c r="N44" i="5"/>
  <c r="J44" i="5"/>
  <c r="F44" i="5"/>
  <c r="R43" i="5"/>
  <c r="N43" i="5"/>
  <c r="J43" i="5"/>
  <c r="F43" i="5"/>
  <c r="R42" i="5"/>
  <c r="N42" i="5"/>
  <c r="J42" i="5"/>
  <c r="F42" i="5"/>
  <c r="R41" i="5"/>
  <c r="N41" i="5"/>
  <c r="J41" i="5"/>
  <c r="F41" i="5"/>
  <c r="R33" i="5"/>
  <c r="N33" i="5"/>
  <c r="J33" i="5"/>
  <c r="F33" i="5"/>
  <c r="R32" i="5"/>
  <c r="N32" i="5"/>
  <c r="J32" i="5"/>
  <c r="F32" i="5"/>
  <c r="R24" i="5"/>
  <c r="N24" i="5"/>
  <c r="J24" i="5"/>
  <c r="F24" i="5"/>
  <c r="R23" i="5"/>
  <c r="N23" i="5"/>
  <c r="J23" i="5"/>
  <c r="F23" i="5"/>
  <c r="R22" i="5"/>
  <c r="N22" i="5"/>
  <c r="J22" i="5"/>
  <c r="F22" i="5"/>
  <c r="R21" i="5"/>
  <c r="N21" i="5"/>
  <c r="J21" i="5"/>
  <c r="F21" i="5"/>
  <c r="R20" i="5"/>
  <c r="N20" i="5"/>
  <c r="J20" i="5"/>
  <c r="F20" i="5"/>
  <c r="R19" i="5"/>
  <c r="N19" i="5"/>
  <c r="J19" i="5"/>
  <c r="F19" i="5"/>
  <c r="R11" i="5"/>
  <c r="R10" i="5"/>
  <c r="R9" i="5"/>
  <c r="R8" i="5"/>
  <c r="R7" i="5"/>
  <c r="N11" i="5"/>
  <c r="N10" i="5"/>
  <c r="N9" i="5"/>
  <c r="N8" i="5"/>
  <c r="N7" i="5"/>
  <c r="J11" i="5"/>
  <c r="J10" i="5"/>
  <c r="J9" i="5"/>
  <c r="J8" i="5"/>
  <c r="J7" i="5"/>
  <c r="F11" i="5"/>
  <c r="F10" i="5"/>
  <c r="F9" i="5"/>
  <c r="F8" i="5"/>
  <c r="F7" i="5"/>
  <c r="R78" i="9"/>
  <c r="R77" i="9"/>
  <c r="R76" i="9"/>
  <c r="N78" i="9"/>
  <c r="N77" i="9"/>
  <c r="N76" i="9"/>
  <c r="J78" i="9"/>
  <c r="J77" i="9"/>
  <c r="J76" i="9"/>
  <c r="F78" i="9"/>
  <c r="F77" i="9"/>
  <c r="F76" i="9"/>
  <c r="R68" i="9"/>
  <c r="R67" i="9"/>
  <c r="N68" i="9"/>
  <c r="N67" i="9"/>
  <c r="J68" i="9"/>
  <c r="J67" i="9"/>
  <c r="F68" i="9"/>
  <c r="F67" i="9"/>
  <c r="T34" i="12" l="1"/>
  <c r="T51" i="12"/>
  <c r="T26" i="12"/>
  <c r="T46" i="5"/>
  <c r="E25" i="11" s="1"/>
  <c r="T48" i="5"/>
  <c r="E27" i="11" s="1"/>
  <c r="T32" i="5"/>
  <c r="U12" i="11" s="1"/>
  <c r="T44" i="5"/>
  <c r="AC13" i="11" s="1"/>
  <c r="T52" i="5"/>
  <c r="T78" i="9"/>
  <c r="AG8" i="11" s="1"/>
  <c r="T76" i="9"/>
  <c r="AC6" i="11" s="1"/>
  <c r="T68" i="9"/>
  <c r="AG7" i="11" s="1"/>
  <c r="T67" i="9"/>
  <c r="E18" i="11" s="1"/>
  <c r="T77" i="9"/>
  <c r="AC7" i="11" s="1"/>
  <c r="T25" i="12"/>
  <c r="T32" i="12"/>
  <c r="T7" i="12"/>
  <c r="T9" i="12"/>
  <c r="T11" i="12"/>
  <c r="T27" i="12"/>
  <c r="T29" i="12"/>
  <c r="T31" i="12"/>
  <c r="T33" i="12"/>
  <c r="T8" i="12"/>
  <c r="T10" i="12"/>
  <c r="T12" i="12"/>
  <c r="T14" i="12"/>
  <c r="T16" i="12"/>
  <c r="T35" i="12"/>
  <c r="T42" i="12"/>
  <c r="AF42" i="12" s="1"/>
  <c r="AG42" i="12" s="1"/>
  <c r="AD42" i="12"/>
  <c r="AE42" i="12" s="1"/>
  <c r="T50" i="12"/>
  <c r="T24" i="12"/>
  <c r="T28" i="12"/>
  <c r="T30" i="12"/>
  <c r="T13" i="12"/>
  <c r="T15" i="12"/>
  <c r="T41" i="5"/>
  <c r="AC10" i="11" s="1"/>
  <c r="T43" i="5"/>
  <c r="AC12" i="11" s="1"/>
  <c r="T45" i="5"/>
  <c r="E24" i="11" s="1"/>
  <c r="T47" i="5"/>
  <c r="E26" i="11" s="1"/>
  <c r="T49" i="5"/>
  <c r="E28" i="11" s="1"/>
  <c r="T51" i="5"/>
  <c r="M21" i="11" s="1"/>
  <c r="T53" i="5"/>
  <c r="M23" i="11" s="1"/>
  <c r="T55" i="5"/>
  <c r="AK8" i="11" s="1"/>
  <c r="T57" i="5"/>
  <c r="Y12" i="11" s="1"/>
  <c r="T42" i="5"/>
  <c r="AC11" i="11" s="1"/>
  <c r="T50" i="5"/>
  <c r="M20" i="11" s="1"/>
  <c r="T54" i="5"/>
  <c r="M24" i="11" s="1"/>
  <c r="T56" i="5"/>
  <c r="Y11" i="11" s="1"/>
  <c r="T33" i="5"/>
  <c r="M19" i="11" s="1"/>
  <c r="T20" i="5"/>
  <c r="AG9" i="11" s="1"/>
  <c r="T22" i="5"/>
  <c r="AC8" i="11" s="1"/>
  <c r="T24" i="5"/>
  <c r="Y10" i="11" s="1"/>
  <c r="T8" i="5"/>
  <c r="Y9" i="11" s="1"/>
  <c r="T21" i="5"/>
  <c r="AG10" i="11" s="1"/>
  <c r="T23" i="5"/>
  <c r="M18" i="11" s="1"/>
  <c r="T19" i="5"/>
  <c r="E22" i="11" s="1"/>
  <c r="T9" i="5"/>
  <c r="E19" i="11" s="1"/>
  <c r="T10" i="5"/>
  <c r="E20" i="11" s="1"/>
  <c r="T7" i="5"/>
  <c r="Q20" i="11" s="1"/>
  <c r="T11" i="5"/>
  <c r="U11" i="11" s="1"/>
  <c r="AD66" i="9"/>
  <c r="W76" i="9"/>
  <c r="R75" i="9"/>
  <c r="N75" i="9"/>
  <c r="J75" i="9"/>
  <c r="Z76" i="9" s="1"/>
  <c r="F75" i="9"/>
  <c r="X75" i="9" s="1"/>
  <c r="W67" i="9"/>
  <c r="R66" i="9"/>
  <c r="AD68" i="9" s="1"/>
  <c r="N66" i="9"/>
  <c r="J66" i="9"/>
  <c r="F66" i="9"/>
  <c r="R50" i="9"/>
  <c r="N50" i="9"/>
  <c r="J50" i="9"/>
  <c r="F50" i="9"/>
  <c r="R49" i="9"/>
  <c r="N49" i="9"/>
  <c r="J49" i="9"/>
  <c r="F49" i="9"/>
  <c r="R48" i="9"/>
  <c r="N48" i="9"/>
  <c r="J48" i="9"/>
  <c r="F48" i="9"/>
  <c r="R47" i="9"/>
  <c r="N47" i="9"/>
  <c r="J47" i="9"/>
  <c r="F47" i="9"/>
  <c r="R46" i="9"/>
  <c r="N46" i="9"/>
  <c r="J46" i="9"/>
  <c r="F46" i="9"/>
  <c r="R45" i="9"/>
  <c r="N45" i="9"/>
  <c r="J45" i="9"/>
  <c r="F45" i="9"/>
  <c r="R44" i="9"/>
  <c r="N44" i="9"/>
  <c r="J44" i="9"/>
  <c r="F44" i="9"/>
  <c r="R43" i="9"/>
  <c r="N43" i="9"/>
  <c r="J43" i="9"/>
  <c r="F43" i="9"/>
  <c r="R42" i="9"/>
  <c r="N42" i="9"/>
  <c r="J42" i="9"/>
  <c r="F42" i="9"/>
  <c r="R41" i="9"/>
  <c r="N41" i="9"/>
  <c r="J41" i="9"/>
  <c r="F41" i="9"/>
  <c r="R40" i="9"/>
  <c r="N40" i="9"/>
  <c r="J40" i="9"/>
  <c r="F40" i="9"/>
  <c r="R39" i="9"/>
  <c r="N39" i="9"/>
  <c r="J39" i="9"/>
  <c r="F39" i="9"/>
  <c r="R38" i="9"/>
  <c r="N38" i="9"/>
  <c r="J38" i="9"/>
  <c r="F38" i="9"/>
  <c r="R37" i="9"/>
  <c r="N37" i="9"/>
  <c r="J37" i="9"/>
  <c r="F37" i="9"/>
  <c r="R59" i="9"/>
  <c r="N59" i="9"/>
  <c r="J59" i="9"/>
  <c r="F59" i="9"/>
  <c r="R58" i="9"/>
  <c r="N58" i="9"/>
  <c r="J58" i="9"/>
  <c r="F58" i="9"/>
  <c r="R29" i="9"/>
  <c r="N29" i="9"/>
  <c r="J29" i="9"/>
  <c r="F29" i="9"/>
  <c r="R28" i="9"/>
  <c r="N28" i="9"/>
  <c r="J28" i="9"/>
  <c r="F28" i="9"/>
  <c r="R27" i="9"/>
  <c r="N27" i="9"/>
  <c r="J27" i="9"/>
  <c r="F27" i="9"/>
  <c r="R26" i="9"/>
  <c r="N26" i="9"/>
  <c r="J26" i="9"/>
  <c r="F26" i="9"/>
  <c r="R25" i="9"/>
  <c r="N25" i="9"/>
  <c r="J25" i="9"/>
  <c r="F25" i="9"/>
  <c r="R24" i="9"/>
  <c r="N24" i="9"/>
  <c r="J24" i="9"/>
  <c r="F24" i="9"/>
  <c r="R23" i="9"/>
  <c r="N23" i="9"/>
  <c r="J23" i="9"/>
  <c r="F23" i="9"/>
  <c r="R15" i="9"/>
  <c r="N15" i="9"/>
  <c r="J15" i="9"/>
  <c r="F15" i="9"/>
  <c r="R14" i="9"/>
  <c r="N14" i="9"/>
  <c r="J14" i="9"/>
  <c r="F14" i="9"/>
  <c r="R13" i="9"/>
  <c r="N13" i="9"/>
  <c r="J13" i="9"/>
  <c r="F13" i="9"/>
  <c r="R12" i="9"/>
  <c r="N12" i="9"/>
  <c r="J12" i="9"/>
  <c r="F12" i="9"/>
  <c r="R11" i="9"/>
  <c r="N11" i="9"/>
  <c r="J11" i="9"/>
  <c r="F11" i="9"/>
  <c r="R10" i="9"/>
  <c r="N10" i="9"/>
  <c r="J10" i="9"/>
  <c r="F10" i="9"/>
  <c r="R9" i="9"/>
  <c r="N9" i="9"/>
  <c r="J9" i="9"/>
  <c r="F9" i="9"/>
  <c r="R8" i="9"/>
  <c r="N8" i="9"/>
  <c r="J8" i="9"/>
  <c r="F8" i="9"/>
  <c r="R7" i="9"/>
  <c r="N7" i="9"/>
  <c r="J7" i="9"/>
  <c r="F7" i="9"/>
  <c r="R6" i="9"/>
  <c r="N6" i="9"/>
  <c r="J6" i="9"/>
  <c r="F6" i="9"/>
  <c r="R57" i="9"/>
  <c r="AD59" i="9" s="1"/>
  <c r="N57" i="9"/>
  <c r="J57" i="9"/>
  <c r="Z58" i="9" s="1"/>
  <c r="F57" i="9"/>
  <c r="X59" i="9" s="1"/>
  <c r="R36" i="9"/>
  <c r="AD49" i="9" s="1"/>
  <c r="N36" i="9"/>
  <c r="AB50" i="9" s="1"/>
  <c r="J36" i="9"/>
  <c r="Z47" i="9" s="1"/>
  <c r="F36" i="9"/>
  <c r="X48" i="9" s="1"/>
  <c r="W23" i="9"/>
  <c r="R22" i="9"/>
  <c r="N22" i="9"/>
  <c r="J22" i="9"/>
  <c r="F22" i="9"/>
  <c r="R5" i="9"/>
  <c r="N5" i="9"/>
  <c r="J5" i="9"/>
  <c r="F5" i="9"/>
  <c r="R67" i="10"/>
  <c r="N67" i="10"/>
  <c r="J67" i="10"/>
  <c r="F67" i="10"/>
  <c r="R66" i="10"/>
  <c r="N66" i="10"/>
  <c r="J66" i="10"/>
  <c r="F66" i="10"/>
  <c r="R65" i="10"/>
  <c r="N65" i="10"/>
  <c r="J65" i="10"/>
  <c r="F65" i="10"/>
  <c r="R57" i="10"/>
  <c r="N57" i="10"/>
  <c r="J57" i="10"/>
  <c r="F57" i="10"/>
  <c r="R56" i="10"/>
  <c r="N56" i="10"/>
  <c r="J56" i="10"/>
  <c r="F56" i="10"/>
  <c r="R55" i="10"/>
  <c r="N55" i="10"/>
  <c r="J55" i="10"/>
  <c r="F55" i="10"/>
  <c r="R54" i="10"/>
  <c r="N54" i="10"/>
  <c r="J54" i="10"/>
  <c r="F54" i="10"/>
  <c r="R53" i="10"/>
  <c r="N53" i="10"/>
  <c r="J53" i="10"/>
  <c r="F53" i="10"/>
  <c r="R52" i="10"/>
  <c r="N52" i="10"/>
  <c r="J52" i="10"/>
  <c r="F52" i="10"/>
  <c r="R51" i="10"/>
  <c r="N51" i="10"/>
  <c r="J51" i="10"/>
  <c r="F51" i="10"/>
  <c r="R50" i="10"/>
  <c r="N50" i="10"/>
  <c r="J50" i="10"/>
  <c r="F50" i="10"/>
  <c r="R49" i="10"/>
  <c r="N49" i="10"/>
  <c r="J49" i="10"/>
  <c r="F49" i="10"/>
  <c r="R48" i="10"/>
  <c r="N48" i="10"/>
  <c r="J48" i="10"/>
  <c r="F48" i="10"/>
  <c r="R47" i="10"/>
  <c r="N47" i="10"/>
  <c r="J47" i="10"/>
  <c r="F47" i="10"/>
  <c r="R46" i="10"/>
  <c r="N46" i="10"/>
  <c r="J46" i="10"/>
  <c r="F46" i="10"/>
  <c r="R45" i="10"/>
  <c r="N45" i="10"/>
  <c r="J45" i="10"/>
  <c r="F45" i="10"/>
  <c r="R44" i="10"/>
  <c r="N44" i="10"/>
  <c r="J44" i="10"/>
  <c r="F44" i="10"/>
  <c r="R43" i="10"/>
  <c r="N43" i="10"/>
  <c r="J43" i="10"/>
  <c r="F43" i="10"/>
  <c r="R42" i="10"/>
  <c r="N42" i="10"/>
  <c r="J42" i="10"/>
  <c r="F42" i="10"/>
  <c r="R34" i="10"/>
  <c r="N34" i="10"/>
  <c r="J34" i="10"/>
  <c r="F34" i="10"/>
  <c r="R33" i="10"/>
  <c r="N33" i="10"/>
  <c r="J33" i="10"/>
  <c r="F33" i="10"/>
  <c r="R32" i="10"/>
  <c r="N32" i="10"/>
  <c r="J32" i="10"/>
  <c r="F32" i="10"/>
  <c r="R31" i="10"/>
  <c r="N31" i="10"/>
  <c r="J31" i="10"/>
  <c r="F31" i="10"/>
  <c r="R30" i="10"/>
  <c r="N30" i="10"/>
  <c r="J30" i="10"/>
  <c r="F30" i="10"/>
  <c r="R22" i="10"/>
  <c r="N22" i="10"/>
  <c r="J22" i="10"/>
  <c r="F22" i="10"/>
  <c r="R21" i="10"/>
  <c r="N21" i="10"/>
  <c r="J21" i="10"/>
  <c r="F21" i="10"/>
  <c r="R20" i="10"/>
  <c r="N20" i="10"/>
  <c r="J20" i="10"/>
  <c r="F20" i="10"/>
  <c r="R19" i="10"/>
  <c r="N19" i="10"/>
  <c r="J19" i="10"/>
  <c r="F19" i="10"/>
  <c r="R18" i="10"/>
  <c r="N18" i="10"/>
  <c r="J18" i="10"/>
  <c r="F18" i="10"/>
  <c r="R17" i="10"/>
  <c r="N17" i="10"/>
  <c r="J17" i="10"/>
  <c r="F17" i="10"/>
  <c r="R16" i="10"/>
  <c r="N16" i="10"/>
  <c r="J16" i="10"/>
  <c r="F16" i="10"/>
  <c r="R15" i="10"/>
  <c r="N15" i="10"/>
  <c r="J15" i="10"/>
  <c r="F15" i="10"/>
  <c r="R14" i="10"/>
  <c r="N14" i="10"/>
  <c r="F14" i="10"/>
  <c r="R13" i="10"/>
  <c r="N13" i="10"/>
  <c r="J13" i="10"/>
  <c r="F13" i="10"/>
  <c r="R12" i="10"/>
  <c r="N12" i="10"/>
  <c r="J12" i="10"/>
  <c r="F12" i="10"/>
  <c r="R11" i="10"/>
  <c r="N11" i="10"/>
  <c r="J11" i="10"/>
  <c r="F11" i="10"/>
  <c r="R10" i="10"/>
  <c r="N10" i="10"/>
  <c r="J10" i="10"/>
  <c r="F10" i="10"/>
  <c r="R9" i="10"/>
  <c r="N9" i="10"/>
  <c r="J9" i="10"/>
  <c r="F9" i="10"/>
  <c r="R8" i="10"/>
  <c r="N8" i="10"/>
  <c r="J8" i="10"/>
  <c r="F8" i="10"/>
  <c r="R7" i="10"/>
  <c r="N7" i="10"/>
  <c r="J7" i="10"/>
  <c r="F7" i="10"/>
  <c r="R6" i="10"/>
  <c r="N6" i="10"/>
  <c r="J6" i="10"/>
  <c r="F6" i="10"/>
  <c r="AD58" i="12"/>
  <c r="N58" i="12"/>
  <c r="J58" i="12"/>
  <c r="F58" i="12"/>
  <c r="W50" i="12"/>
  <c r="R49" i="12"/>
  <c r="AD51" i="12" s="1"/>
  <c r="N49" i="12"/>
  <c r="AB51" i="12" s="1"/>
  <c r="J49" i="12"/>
  <c r="Z51" i="12" s="1"/>
  <c r="F49" i="12"/>
  <c r="X51" i="12" s="1"/>
  <c r="W24" i="12"/>
  <c r="R23" i="12"/>
  <c r="N23" i="12"/>
  <c r="J23" i="12"/>
  <c r="F23" i="12"/>
  <c r="W7" i="12"/>
  <c r="R6" i="12"/>
  <c r="N6" i="12"/>
  <c r="J6" i="12"/>
  <c r="F6" i="12"/>
  <c r="X76" i="9" l="1"/>
  <c r="X77" i="9"/>
  <c r="X78" i="9"/>
  <c r="AB15" i="9"/>
  <c r="X29" i="9"/>
  <c r="AB78" i="9"/>
  <c r="AB75" i="9"/>
  <c r="AC75" i="9" s="1"/>
  <c r="AB76" i="9"/>
  <c r="AB77" i="9"/>
  <c r="Z75" i="9"/>
  <c r="AA75" i="9" s="1"/>
  <c r="Z77" i="9"/>
  <c r="Z78" i="9"/>
  <c r="AB27" i="9"/>
  <c r="X15" i="9"/>
  <c r="X35" i="12"/>
  <c r="X31" i="12"/>
  <c r="X27" i="12"/>
  <c r="X34" i="12"/>
  <c r="X30" i="12"/>
  <c r="X26" i="12"/>
  <c r="X32" i="12"/>
  <c r="X33" i="12"/>
  <c r="X29" i="12"/>
  <c r="X25" i="12"/>
  <c r="X28" i="12"/>
  <c r="Z34" i="12"/>
  <c r="Z30" i="12"/>
  <c r="Z26" i="12"/>
  <c r="Z35" i="12"/>
  <c r="Z31" i="12"/>
  <c r="Z27" i="12"/>
  <c r="Z33" i="12"/>
  <c r="Z29" i="12"/>
  <c r="Z25" i="12"/>
  <c r="Z32" i="12"/>
  <c r="Z28" i="12"/>
  <c r="AB50" i="12"/>
  <c r="AD50" i="12"/>
  <c r="Z50" i="12"/>
  <c r="X50" i="12"/>
  <c r="Z13" i="12"/>
  <c r="Z16" i="12"/>
  <c r="Z12" i="12"/>
  <c r="Z15" i="12"/>
  <c r="Z11" i="12"/>
  <c r="Z14" i="12"/>
  <c r="AD24" i="12"/>
  <c r="AB24" i="12"/>
  <c r="Z24" i="12"/>
  <c r="X24" i="12"/>
  <c r="AD15" i="12"/>
  <c r="AD11" i="12"/>
  <c r="AD14" i="12"/>
  <c r="AD12" i="12"/>
  <c r="AD13" i="12"/>
  <c r="AD16" i="12"/>
  <c r="AB16" i="12"/>
  <c r="AB12" i="12"/>
  <c r="AB13" i="12"/>
  <c r="AB15" i="12"/>
  <c r="AB11" i="12"/>
  <c r="AB14" i="12"/>
  <c r="AB33" i="12"/>
  <c r="AB29" i="12"/>
  <c r="AB25" i="12"/>
  <c r="AB32" i="12"/>
  <c r="AB28" i="12"/>
  <c r="AB34" i="12"/>
  <c r="AB35" i="12"/>
  <c r="AB31" i="12"/>
  <c r="AB27" i="12"/>
  <c r="AB30" i="12"/>
  <c r="AB26" i="12"/>
  <c r="X14" i="12"/>
  <c r="X11" i="12"/>
  <c r="X13" i="12"/>
  <c r="X15" i="12"/>
  <c r="X16" i="12"/>
  <c r="X12" i="12"/>
  <c r="AD7" i="12"/>
  <c r="AB7" i="12"/>
  <c r="Z7" i="12"/>
  <c r="X7" i="12"/>
  <c r="AD32" i="12"/>
  <c r="AD28" i="12"/>
  <c r="AD29" i="12"/>
  <c r="AD35" i="12"/>
  <c r="AD31" i="12"/>
  <c r="AD27" i="12"/>
  <c r="AD25" i="12"/>
  <c r="AD34" i="12"/>
  <c r="AD30" i="12"/>
  <c r="AD26" i="12"/>
  <c r="AD33" i="12"/>
  <c r="O42" i="12"/>
  <c r="AB23" i="12"/>
  <c r="AB49" i="12"/>
  <c r="X23" i="12"/>
  <c r="X49" i="12"/>
  <c r="Z49" i="12"/>
  <c r="AD78" i="9"/>
  <c r="AD77" i="9"/>
  <c r="AD75" i="9"/>
  <c r="AE75" i="9" s="1"/>
  <c r="AD76" i="9"/>
  <c r="AB68" i="9"/>
  <c r="AB66" i="9"/>
  <c r="AC66" i="9" s="1"/>
  <c r="Z68" i="9"/>
  <c r="Z66" i="9"/>
  <c r="AA66" i="9" s="1"/>
  <c r="Z15" i="9"/>
  <c r="Z28" i="9"/>
  <c r="X66" i="9"/>
  <c r="Y66" i="9" s="1"/>
  <c r="X68" i="9"/>
  <c r="Z67" i="9"/>
  <c r="X67" i="9"/>
  <c r="AB67" i="9"/>
  <c r="AD67" i="9"/>
  <c r="T49" i="9"/>
  <c r="E16" i="11" s="1"/>
  <c r="T75" i="9"/>
  <c r="Q18" i="11" s="1"/>
  <c r="Y75" i="9"/>
  <c r="Y76" i="9" s="1"/>
  <c r="Y77" i="9" s="1"/>
  <c r="Y78" i="9" s="1"/>
  <c r="AD13" i="9"/>
  <c r="AD26" i="9"/>
  <c r="T41" i="9"/>
  <c r="AK5" i="11" s="1"/>
  <c r="T43" i="9"/>
  <c r="AK7" i="11" s="1"/>
  <c r="AD10" i="9"/>
  <c r="AB58" i="9"/>
  <c r="X37" i="9"/>
  <c r="AD38" i="9"/>
  <c r="AB39" i="9"/>
  <c r="Z40" i="9"/>
  <c r="X41" i="9"/>
  <c r="AD42" i="9"/>
  <c r="AB43" i="9"/>
  <c r="Z44" i="9"/>
  <c r="X45" i="9"/>
  <c r="AD46" i="9"/>
  <c r="AB47" i="9"/>
  <c r="Z48" i="9"/>
  <c r="X49" i="9"/>
  <c r="AD50" i="9"/>
  <c r="T66" i="9"/>
  <c r="E17" i="11" s="1"/>
  <c r="AE66" i="9"/>
  <c r="AD14" i="9"/>
  <c r="AD58" i="9"/>
  <c r="T45" i="9"/>
  <c r="AC5" i="11" s="1"/>
  <c r="T47" i="9"/>
  <c r="E14" i="11" s="1"/>
  <c r="Z37" i="9"/>
  <c r="X38" i="9"/>
  <c r="AD39" i="9"/>
  <c r="AB40" i="9"/>
  <c r="Z41" i="9"/>
  <c r="X42" i="9"/>
  <c r="AD43" i="9"/>
  <c r="AB44" i="9"/>
  <c r="Z45" i="9"/>
  <c r="X46" i="9"/>
  <c r="AD47" i="9"/>
  <c r="AB48" i="9"/>
  <c r="Z49" i="9"/>
  <c r="X50" i="9"/>
  <c r="Z59" i="9"/>
  <c r="T38" i="9"/>
  <c r="T40" i="9"/>
  <c r="Y8" i="11" s="1"/>
  <c r="T42" i="9"/>
  <c r="AK6" i="11" s="1"/>
  <c r="T44" i="9"/>
  <c r="AC4" i="11" s="1"/>
  <c r="T46" i="9"/>
  <c r="E13" i="11" s="1"/>
  <c r="T48" i="9"/>
  <c r="E15" i="11" s="1"/>
  <c r="AB37" i="9"/>
  <c r="Z38" i="9"/>
  <c r="X39" i="9"/>
  <c r="AD40" i="9"/>
  <c r="AB41" i="9"/>
  <c r="Z42" i="9"/>
  <c r="X43" i="9"/>
  <c r="AD44" i="9"/>
  <c r="AB45" i="9"/>
  <c r="Z46" i="9"/>
  <c r="X47" i="9"/>
  <c r="AD48" i="9"/>
  <c r="AB49" i="9"/>
  <c r="Z50" i="9"/>
  <c r="AD6" i="9"/>
  <c r="T50" i="9"/>
  <c r="U10" i="11" s="1"/>
  <c r="AD37" i="9"/>
  <c r="AB38" i="9"/>
  <c r="Z39" i="9"/>
  <c r="X40" i="9"/>
  <c r="AD41" i="9"/>
  <c r="AB42" i="9"/>
  <c r="Z43" i="9"/>
  <c r="X44" i="9"/>
  <c r="AD45" i="9"/>
  <c r="AB46" i="9"/>
  <c r="T37" i="9"/>
  <c r="M13" i="11" s="1"/>
  <c r="T39" i="9"/>
  <c r="M15" i="11" s="1"/>
  <c r="AB28" i="9"/>
  <c r="AD11" i="9"/>
  <c r="T7" i="9"/>
  <c r="Q12" i="11" s="1"/>
  <c r="T9" i="9"/>
  <c r="Q14" i="11" s="1"/>
  <c r="T15" i="9"/>
  <c r="M10" i="11" s="1"/>
  <c r="T27" i="9"/>
  <c r="I8" i="11" s="1"/>
  <c r="T58" i="9"/>
  <c r="M16" i="11" s="1"/>
  <c r="AB59" i="9"/>
  <c r="AB23" i="9"/>
  <c r="AD8" i="9"/>
  <c r="AD12" i="9"/>
  <c r="AB24" i="9"/>
  <c r="X58" i="9"/>
  <c r="AD7" i="9"/>
  <c r="AD15" i="9"/>
  <c r="T11" i="9"/>
  <c r="T13" i="9"/>
  <c r="T23" i="9"/>
  <c r="Q15" i="11" s="1"/>
  <c r="T25" i="9"/>
  <c r="T29" i="9"/>
  <c r="Y7" i="11" s="1"/>
  <c r="T59" i="9"/>
  <c r="M17" i="11" s="1"/>
  <c r="Z22" i="9"/>
  <c r="AA22" i="9" s="1"/>
  <c r="AD9" i="9"/>
  <c r="X26" i="9"/>
  <c r="Z25" i="9"/>
  <c r="Z29" i="9"/>
  <c r="X6" i="9"/>
  <c r="X7" i="9"/>
  <c r="X8" i="9"/>
  <c r="X9" i="9"/>
  <c r="X10" i="9"/>
  <c r="X11" i="9"/>
  <c r="X12" i="9"/>
  <c r="X13" i="9"/>
  <c r="X14" i="9"/>
  <c r="T28" i="9"/>
  <c r="AG6" i="11" s="1"/>
  <c r="X23" i="9"/>
  <c r="AD24" i="9"/>
  <c r="AB25" i="9"/>
  <c r="Z26" i="9"/>
  <c r="X27" i="9"/>
  <c r="AD28" i="9"/>
  <c r="AB29" i="9"/>
  <c r="AD23" i="9"/>
  <c r="Z6" i="9"/>
  <c r="Z7" i="9"/>
  <c r="Z8" i="9"/>
  <c r="Z9" i="9"/>
  <c r="Z10" i="9"/>
  <c r="Z11" i="9"/>
  <c r="Z12" i="9"/>
  <c r="Z13" i="9"/>
  <c r="Z14" i="9"/>
  <c r="Z23" i="9"/>
  <c r="X24" i="9"/>
  <c r="AD25" i="9"/>
  <c r="AB26" i="9"/>
  <c r="Z27" i="9"/>
  <c r="X28" i="9"/>
  <c r="AD29" i="9"/>
  <c r="AD27" i="9"/>
  <c r="AB6" i="9"/>
  <c r="AB7" i="9"/>
  <c r="AB8" i="9"/>
  <c r="AB9" i="9"/>
  <c r="AB10" i="9"/>
  <c r="AB11" i="9"/>
  <c r="AB12" i="9"/>
  <c r="AB13" i="9"/>
  <c r="AB14" i="9"/>
  <c r="T26" i="9"/>
  <c r="Z24" i="9"/>
  <c r="X25" i="9"/>
  <c r="T24" i="9"/>
  <c r="Q16" i="11" s="1"/>
  <c r="T6" i="9"/>
  <c r="Q11" i="11" s="1"/>
  <c r="T8" i="9"/>
  <c r="Q13" i="11" s="1"/>
  <c r="T10" i="9"/>
  <c r="AK4" i="11" s="1"/>
  <c r="T12" i="9"/>
  <c r="E11" i="11" s="1"/>
  <c r="T14" i="9"/>
  <c r="U9" i="11" s="1"/>
  <c r="Z36" i="9"/>
  <c r="Z57" i="9"/>
  <c r="AA57" i="9" s="1"/>
  <c r="X5" i="9"/>
  <c r="AD36" i="9"/>
  <c r="AE36" i="9" s="1"/>
  <c r="AD57" i="9"/>
  <c r="AE57" i="9" s="1"/>
  <c r="AB5" i="9"/>
  <c r="AD22" i="9"/>
  <c r="T22" i="9"/>
  <c r="M11" i="11" s="1"/>
  <c r="T5" i="9"/>
  <c r="Q10" i="11" s="1"/>
  <c r="Z5" i="9"/>
  <c r="AA5" i="9" s="1"/>
  <c r="AD5" i="9"/>
  <c r="AE5" i="9" s="1"/>
  <c r="X36" i="9"/>
  <c r="Y36" i="9" s="1"/>
  <c r="T36" i="9"/>
  <c r="M12" i="11" s="1"/>
  <c r="AB22" i="9"/>
  <c r="AC22" i="9" s="1"/>
  <c r="X22" i="9"/>
  <c r="AB36" i="9"/>
  <c r="AC36" i="9" s="1"/>
  <c r="X57" i="9"/>
  <c r="Y57" i="9" s="1"/>
  <c r="T57" i="9"/>
  <c r="Q17" i="11" s="1"/>
  <c r="AB57" i="9"/>
  <c r="AC57" i="9" s="1"/>
  <c r="T65" i="10"/>
  <c r="E10" i="11" s="1"/>
  <c r="T66" i="10"/>
  <c r="Y6" i="11" s="1"/>
  <c r="T67" i="10"/>
  <c r="U8" i="11" s="1"/>
  <c r="T42" i="10"/>
  <c r="U4" i="11" s="1"/>
  <c r="T44" i="10"/>
  <c r="U6" i="11" s="1"/>
  <c r="T46" i="10"/>
  <c r="E8" i="11" s="1"/>
  <c r="T48" i="10"/>
  <c r="I6" i="11" s="1"/>
  <c r="T50" i="10"/>
  <c r="AG3" i="11" s="1"/>
  <c r="T52" i="10"/>
  <c r="AG5" i="11" s="1"/>
  <c r="T54" i="10"/>
  <c r="AK3" i="11" s="1"/>
  <c r="T56" i="10"/>
  <c r="Y4" i="11" s="1"/>
  <c r="T43" i="10"/>
  <c r="U5" i="11" s="1"/>
  <c r="T45" i="10"/>
  <c r="U7" i="11" s="1"/>
  <c r="T47" i="10"/>
  <c r="T49" i="10"/>
  <c r="I7" i="11" s="1"/>
  <c r="T51" i="10"/>
  <c r="AG4" i="11" s="1"/>
  <c r="T53" i="10"/>
  <c r="Q9" i="11" s="1"/>
  <c r="T55" i="10"/>
  <c r="M9" i="11" s="1"/>
  <c r="T57" i="10"/>
  <c r="Y5" i="11" s="1"/>
  <c r="T7" i="10"/>
  <c r="E5" i="11" s="1"/>
  <c r="T9" i="10"/>
  <c r="E7" i="11" s="1"/>
  <c r="T11" i="10"/>
  <c r="T30" i="10"/>
  <c r="Q6" i="11" s="1"/>
  <c r="T32" i="10"/>
  <c r="Q8" i="11" s="1"/>
  <c r="T34" i="10"/>
  <c r="M8" i="11" s="1"/>
  <c r="T6" i="10"/>
  <c r="E4" i="11" s="1"/>
  <c r="T8" i="10"/>
  <c r="E6" i="11" s="1"/>
  <c r="T10" i="10"/>
  <c r="T12" i="10"/>
  <c r="I3" i="11" s="1"/>
  <c r="T14" i="10"/>
  <c r="I5" i="11" s="1"/>
  <c r="T16" i="10"/>
  <c r="M4" i="11" s="1"/>
  <c r="T18" i="10"/>
  <c r="M6" i="11" s="1"/>
  <c r="T20" i="10"/>
  <c r="Q3" i="11" s="1"/>
  <c r="T22" i="10"/>
  <c r="Y3" i="11" s="1"/>
  <c r="T13" i="10"/>
  <c r="I4" i="11" s="1"/>
  <c r="T31" i="10"/>
  <c r="Q7" i="11" s="1"/>
  <c r="T33" i="10"/>
  <c r="AC3" i="11" s="1"/>
  <c r="T15" i="10"/>
  <c r="M3" i="11" s="1"/>
  <c r="T17" i="10"/>
  <c r="M5" i="11" s="1"/>
  <c r="T19" i="10"/>
  <c r="M7" i="11" s="1"/>
  <c r="T21" i="10"/>
  <c r="Q4" i="11" s="1"/>
  <c r="X6" i="12"/>
  <c r="Z23" i="12"/>
  <c r="AD23" i="12"/>
  <c r="W8" i="12"/>
  <c r="AE58" i="12"/>
  <c r="Z58" i="12"/>
  <c r="AB6" i="12"/>
  <c r="T6" i="12"/>
  <c r="Z6" i="12"/>
  <c r="AD6" i="12"/>
  <c r="T23" i="12"/>
  <c r="AB58" i="12"/>
  <c r="X58" i="12"/>
  <c r="T58" i="12"/>
  <c r="AD49" i="12"/>
  <c r="T49" i="12"/>
  <c r="AF51" i="12" s="1"/>
  <c r="AC76" i="9" l="1"/>
  <c r="AC77" i="9" s="1"/>
  <c r="AC78" i="9" s="1"/>
  <c r="AA76" i="9"/>
  <c r="AA77" i="9" s="1"/>
  <c r="K76" i="9" s="1"/>
  <c r="AA67" i="9"/>
  <c r="AA68" i="9" s="1"/>
  <c r="K66" i="9" s="1"/>
  <c r="AK9" i="11"/>
  <c r="I9" i="11"/>
  <c r="AF14" i="12"/>
  <c r="AF15" i="12"/>
  <c r="AF13" i="12"/>
  <c r="AF16" i="12"/>
  <c r="AF12" i="12"/>
  <c r="AF11" i="12"/>
  <c r="AF35" i="12"/>
  <c r="AF31" i="12"/>
  <c r="AF27" i="12"/>
  <c r="AF32" i="12"/>
  <c r="AF34" i="12"/>
  <c r="AF30" i="12"/>
  <c r="AF26" i="12"/>
  <c r="AF28" i="12"/>
  <c r="AF33" i="12"/>
  <c r="AF29" i="12"/>
  <c r="AF25" i="12"/>
  <c r="AF7" i="12"/>
  <c r="AF24" i="12"/>
  <c r="AB8" i="12"/>
  <c r="AD8" i="12"/>
  <c r="Z8" i="12"/>
  <c r="AF8" i="12"/>
  <c r="X8" i="12"/>
  <c r="AF50" i="12"/>
  <c r="Y49" i="12"/>
  <c r="AC49" i="12"/>
  <c r="AA49" i="12"/>
  <c r="G42" i="12"/>
  <c r="Y23" i="12"/>
  <c r="AC23" i="12"/>
  <c r="S58" i="12"/>
  <c r="AF76" i="9"/>
  <c r="AF75" i="9"/>
  <c r="AG75" i="9" s="1"/>
  <c r="AF78" i="9"/>
  <c r="AF77" i="9"/>
  <c r="AE76" i="9"/>
  <c r="AE77" i="9" s="1"/>
  <c r="AE78" i="9" s="1"/>
  <c r="G76" i="9"/>
  <c r="G75" i="9"/>
  <c r="G78" i="9"/>
  <c r="G77" i="9"/>
  <c r="AF68" i="9"/>
  <c r="AF66" i="9"/>
  <c r="AG66" i="9" s="1"/>
  <c r="AE67" i="9"/>
  <c r="AE68" i="9" s="1"/>
  <c r="AC67" i="9"/>
  <c r="AC68" i="9" s="1"/>
  <c r="Y67" i="9"/>
  <c r="Y68" i="9" s="1"/>
  <c r="AF67" i="9"/>
  <c r="S66" i="9"/>
  <c r="S68" i="9"/>
  <c r="S67" i="9"/>
  <c r="O68" i="9"/>
  <c r="K67" i="9"/>
  <c r="S57" i="9"/>
  <c r="AA36" i="9"/>
  <c r="AA37" i="9" s="1"/>
  <c r="AA38" i="9" s="1"/>
  <c r="AA39" i="9" s="1"/>
  <c r="AA40" i="9" s="1"/>
  <c r="AA41" i="9" s="1"/>
  <c r="AA42" i="9" s="1"/>
  <c r="AA43" i="9" s="1"/>
  <c r="AA44" i="9" s="1"/>
  <c r="AA45" i="9" s="1"/>
  <c r="AA46" i="9" s="1"/>
  <c r="AA47" i="9" s="1"/>
  <c r="AA48" i="9" s="1"/>
  <c r="AA49" i="9" s="1"/>
  <c r="AA50" i="9" s="1"/>
  <c r="Y37" i="9"/>
  <c r="Y38" i="9" s="1"/>
  <c r="Y39" i="9" s="1"/>
  <c r="Y40" i="9" s="1"/>
  <c r="Y41" i="9" s="1"/>
  <c r="Y42" i="9" s="1"/>
  <c r="Y43" i="9" s="1"/>
  <c r="Y44" i="9" s="1"/>
  <c r="Y45" i="9" s="1"/>
  <c r="Y46" i="9" s="1"/>
  <c r="Y47" i="9" s="1"/>
  <c r="Y48" i="9" s="1"/>
  <c r="Y49" i="9" s="1"/>
  <c r="Y50" i="9" s="1"/>
  <c r="AE58" i="9"/>
  <c r="AE59" i="9" s="1"/>
  <c r="AF48" i="9"/>
  <c r="AF44" i="9"/>
  <c r="AF40" i="9"/>
  <c r="AF47" i="9"/>
  <c r="AF43" i="9"/>
  <c r="AF39" i="9"/>
  <c r="AF50" i="9"/>
  <c r="AF46" i="9"/>
  <c r="AF42" i="9"/>
  <c r="AF38" i="9"/>
  <c r="AF49" i="9"/>
  <c r="AF45" i="9"/>
  <c r="AF41" i="9"/>
  <c r="AF37" i="9"/>
  <c r="AC58" i="9"/>
  <c r="AC59" i="9" s="1"/>
  <c r="O59" i="9" s="1"/>
  <c r="AE37" i="9"/>
  <c r="AE38" i="9" s="1"/>
  <c r="AE39" i="9" s="1"/>
  <c r="AE40" i="9" s="1"/>
  <c r="AE41" i="9" s="1"/>
  <c r="AE42" i="9" s="1"/>
  <c r="AE43" i="9" s="1"/>
  <c r="AE44" i="9" s="1"/>
  <c r="AE45" i="9" s="1"/>
  <c r="AE46" i="9" s="1"/>
  <c r="AE47" i="9" s="1"/>
  <c r="AE48" i="9" s="1"/>
  <c r="AE49" i="9" s="1"/>
  <c r="AE50" i="9" s="1"/>
  <c r="AC37" i="9"/>
  <c r="AC38" i="9" s="1"/>
  <c r="AC39" i="9" s="1"/>
  <c r="AC40" i="9" s="1"/>
  <c r="AC41" i="9" s="1"/>
  <c r="AC42" i="9" s="1"/>
  <c r="AC43" i="9" s="1"/>
  <c r="AC44" i="9" s="1"/>
  <c r="AC45" i="9" s="1"/>
  <c r="AC46" i="9" s="1"/>
  <c r="AC47" i="9" s="1"/>
  <c r="AC48" i="9" s="1"/>
  <c r="AC49" i="9" s="1"/>
  <c r="AC50" i="9" s="1"/>
  <c r="G49" i="9"/>
  <c r="G50" i="9"/>
  <c r="AA58" i="9"/>
  <c r="AA59" i="9" s="1"/>
  <c r="Y58" i="9"/>
  <c r="Y59" i="9" s="1"/>
  <c r="AF59" i="9"/>
  <c r="AF58" i="9"/>
  <c r="S58" i="9"/>
  <c r="K57" i="9"/>
  <c r="G58" i="9"/>
  <c r="K59" i="9"/>
  <c r="S59" i="9"/>
  <c r="O58" i="9"/>
  <c r="G59" i="9"/>
  <c r="AF29" i="9"/>
  <c r="AF25" i="9"/>
  <c r="AF28" i="9"/>
  <c r="AF24" i="9"/>
  <c r="AF27" i="9"/>
  <c r="AF26" i="9"/>
  <c r="AA23" i="9"/>
  <c r="AA24" i="9" s="1"/>
  <c r="AA25" i="9" s="1"/>
  <c r="AA26" i="9" s="1"/>
  <c r="AA27" i="9" s="1"/>
  <c r="AA28" i="9" s="1"/>
  <c r="AA29" i="9" s="1"/>
  <c r="AC23" i="9"/>
  <c r="AC24" i="9" s="1"/>
  <c r="AC25" i="9" s="1"/>
  <c r="AC26" i="9" s="1"/>
  <c r="AC27" i="9" s="1"/>
  <c r="AC28" i="9" s="1"/>
  <c r="AC29" i="9" s="1"/>
  <c r="AE6" i="9"/>
  <c r="AE7" i="9" s="1"/>
  <c r="AE8" i="9" s="1"/>
  <c r="AE9" i="9" s="1"/>
  <c r="AE10" i="9" s="1"/>
  <c r="AE11" i="9" s="1"/>
  <c r="AE12" i="9" s="1"/>
  <c r="AE13" i="9" s="1"/>
  <c r="AE14" i="9" s="1"/>
  <c r="AE15" i="9" s="1"/>
  <c r="AF23" i="9"/>
  <c r="AC5" i="9"/>
  <c r="AA6" i="9"/>
  <c r="AA7" i="9" s="1"/>
  <c r="AA8" i="9" s="1"/>
  <c r="AA9" i="9" s="1"/>
  <c r="AA10" i="9" s="1"/>
  <c r="AA11" i="9" s="1"/>
  <c r="AA12" i="9" s="1"/>
  <c r="AA13" i="9" s="1"/>
  <c r="AA14" i="9" s="1"/>
  <c r="AA15" i="9" s="1"/>
  <c r="AF15" i="9"/>
  <c r="AF11" i="9"/>
  <c r="AF7" i="9"/>
  <c r="AF14" i="9"/>
  <c r="AF10" i="9"/>
  <c r="AF6" i="9"/>
  <c r="AF13" i="9"/>
  <c r="AF9" i="9"/>
  <c r="AF12" i="9"/>
  <c r="AF8" i="9"/>
  <c r="K15" i="9"/>
  <c r="Y5" i="9"/>
  <c r="Y6" i="9" s="1"/>
  <c r="Y7" i="9" s="1"/>
  <c r="Y8" i="9" s="1"/>
  <c r="Y9" i="9" s="1"/>
  <c r="Y10" i="9" s="1"/>
  <c r="Y11" i="9" s="1"/>
  <c r="Y12" i="9" s="1"/>
  <c r="Y13" i="9" s="1"/>
  <c r="Y14" i="9" s="1"/>
  <c r="Y15" i="9" s="1"/>
  <c r="K14" i="9"/>
  <c r="K13" i="9"/>
  <c r="K9" i="9"/>
  <c r="G57" i="9"/>
  <c r="AE22" i="9"/>
  <c r="Y22" i="9"/>
  <c r="AF22" i="9"/>
  <c r="O57" i="9"/>
  <c r="AF57" i="9"/>
  <c r="AF36" i="9"/>
  <c r="AF5" i="9"/>
  <c r="AC58" i="12"/>
  <c r="AC6" i="12"/>
  <c r="O13" i="12" s="1"/>
  <c r="Y6" i="12"/>
  <c r="K42" i="12"/>
  <c r="AF23" i="12"/>
  <c r="O49" i="12"/>
  <c r="AA23" i="12"/>
  <c r="AA24" i="12" s="1"/>
  <c r="AA25" i="12" s="1"/>
  <c r="AA26" i="12" s="1"/>
  <c r="AA27" i="12" s="1"/>
  <c r="AA28" i="12" s="1"/>
  <c r="AA29" i="12" s="1"/>
  <c r="AA30" i="12" s="1"/>
  <c r="AA31" i="12" s="1"/>
  <c r="AA32" i="12" s="1"/>
  <c r="AA33" i="12" s="1"/>
  <c r="AA34" i="12" s="1"/>
  <c r="AA35" i="12" s="1"/>
  <c r="AF6" i="12"/>
  <c r="W9" i="12"/>
  <c r="AE49" i="12"/>
  <c r="AF58" i="12"/>
  <c r="AE6" i="12"/>
  <c r="AE7" i="12" s="1"/>
  <c r="AA58" i="12"/>
  <c r="AF49" i="12"/>
  <c r="Y58" i="12"/>
  <c r="AA6" i="12"/>
  <c r="AE23" i="12"/>
  <c r="W41" i="5"/>
  <c r="R40" i="5"/>
  <c r="N40" i="5"/>
  <c r="J40" i="5"/>
  <c r="F40" i="5"/>
  <c r="R31" i="5"/>
  <c r="N31" i="5"/>
  <c r="J31" i="5"/>
  <c r="F31" i="5"/>
  <c r="J29" i="10"/>
  <c r="R64" i="10"/>
  <c r="N64" i="10"/>
  <c r="J64" i="10"/>
  <c r="F64" i="10"/>
  <c r="W19" i="5"/>
  <c r="R18" i="5"/>
  <c r="N18" i="5"/>
  <c r="J18" i="5"/>
  <c r="F18" i="5"/>
  <c r="R6" i="5"/>
  <c r="AD11" i="5" s="1"/>
  <c r="N6" i="5"/>
  <c r="AB11" i="5" s="1"/>
  <c r="J6" i="5"/>
  <c r="Z11" i="5" s="1"/>
  <c r="F6" i="5"/>
  <c r="X11" i="5" s="1"/>
  <c r="W30" i="10"/>
  <c r="R41" i="10"/>
  <c r="N41" i="10"/>
  <c r="J41" i="10"/>
  <c r="F41" i="10"/>
  <c r="R29" i="10"/>
  <c r="N29" i="10"/>
  <c r="F29" i="10"/>
  <c r="R5" i="10"/>
  <c r="N5" i="10"/>
  <c r="J5" i="10"/>
  <c r="F5" i="10"/>
  <c r="W7" i="5"/>
  <c r="W32" i="10"/>
  <c r="Y7" i="12" l="1"/>
  <c r="AC24" i="12"/>
  <c r="O29" i="12" s="1"/>
  <c r="Y50" i="12"/>
  <c r="Y51" i="12" s="1"/>
  <c r="G49" i="12" s="1"/>
  <c r="S76" i="9"/>
  <c r="G67" i="9"/>
  <c r="G66" i="9"/>
  <c r="G68" i="9"/>
  <c r="S75" i="9"/>
  <c r="S78" i="9"/>
  <c r="O40" i="9"/>
  <c r="O76" i="9"/>
  <c r="O75" i="9"/>
  <c r="O26" i="9"/>
  <c r="O67" i="9"/>
  <c r="O66" i="9"/>
  <c r="O77" i="9"/>
  <c r="O78" i="9"/>
  <c r="K77" i="9"/>
  <c r="K78" i="9"/>
  <c r="AA78" i="9"/>
  <c r="K75" i="9" s="1"/>
  <c r="AG67" i="9"/>
  <c r="AG68" i="9" s="1"/>
  <c r="U68" i="9" s="1"/>
  <c r="K68" i="9"/>
  <c r="K6" i="9"/>
  <c r="K7" i="9"/>
  <c r="K5" i="9"/>
  <c r="K10" i="9"/>
  <c r="K11" i="9"/>
  <c r="K8" i="9"/>
  <c r="K12" i="9"/>
  <c r="K36" i="9"/>
  <c r="K50" i="9"/>
  <c r="K48" i="9"/>
  <c r="K41" i="9"/>
  <c r="K44" i="9"/>
  <c r="K45" i="9"/>
  <c r="K43" i="9"/>
  <c r="K40" i="9"/>
  <c r="K49" i="9"/>
  <c r="K37" i="9"/>
  <c r="K38" i="9"/>
  <c r="K47" i="9"/>
  <c r="K46" i="9"/>
  <c r="K42" i="9"/>
  <c r="O37" i="9"/>
  <c r="O44" i="9"/>
  <c r="O41" i="9"/>
  <c r="O43" i="9"/>
  <c r="O38" i="9"/>
  <c r="O47" i="9"/>
  <c r="O42" i="9"/>
  <c r="O50" i="9"/>
  <c r="O36" i="9"/>
  <c r="O48" i="9"/>
  <c r="O49" i="9"/>
  <c r="O45" i="9"/>
  <c r="O46" i="9"/>
  <c r="O39" i="9"/>
  <c r="K58" i="9"/>
  <c r="K28" i="9"/>
  <c r="K25" i="9"/>
  <c r="K29" i="9"/>
  <c r="K26" i="9"/>
  <c r="K22" i="9"/>
  <c r="K23" i="9"/>
  <c r="K27" i="9"/>
  <c r="K24" i="9"/>
  <c r="O28" i="9"/>
  <c r="O29" i="9"/>
  <c r="O22" i="9"/>
  <c r="O23" i="9"/>
  <c r="O25" i="9"/>
  <c r="O27" i="9"/>
  <c r="O24" i="9"/>
  <c r="S5" i="9"/>
  <c r="S12" i="9"/>
  <c r="S10" i="9"/>
  <c r="S11" i="9"/>
  <c r="S7" i="9"/>
  <c r="S14" i="9"/>
  <c r="S15" i="9"/>
  <c r="S9" i="9"/>
  <c r="S8" i="9"/>
  <c r="S6" i="9"/>
  <c r="S13" i="9"/>
  <c r="S44" i="9"/>
  <c r="S46" i="9"/>
  <c r="S45" i="9"/>
  <c r="S48" i="9"/>
  <c r="S36" i="9"/>
  <c r="S37" i="9"/>
  <c r="S47" i="9"/>
  <c r="S41" i="9"/>
  <c r="S40" i="9"/>
  <c r="S42" i="9"/>
  <c r="S50" i="9"/>
  <c r="S38" i="9"/>
  <c r="S49" i="9"/>
  <c r="S43" i="9"/>
  <c r="S39" i="9"/>
  <c r="G37" i="9"/>
  <c r="G43" i="9"/>
  <c r="G40" i="9"/>
  <c r="G36" i="9"/>
  <c r="G47" i="9"/>
  <c r="G44" i="9"/>
  <c r="G41" i="9"/>
  <c r="G42" i="9"/>
  <c r="G39" i="9"/>
  <c r="G48" i="9"/>
  <c r="G45" i="9"/>
  <c r="G46" i="9"/>
  <c r="G38" i="9"/>
  <c r="AE24" i="12"/>
  <c r="AE25" i="12" s="1"/>
  <c r="AE26" i="12" s="1"/>
  <c r="AE27" i="12" s="1"/>
  <c r="AE28" i="12" s="1"/>
  <c r="AE29" i="12" s="1"/>
  <c r="AE30" i="12" s="1"/>
  <c r="AE31" i="12" s="1"/>
  <c r="AE32" i="12" s="1"/>
  <c r="AE33" i="12" s="1"/>
  <c r="AE34" i="12" s="1"/>
  <c r="AE35" i="12" s="1"/>
  <c r="AC7" i="12"/>
  <c r="AC8" i="12" s="1"/>
  <c r="Y24" i="12"/>
  <c r="G31" i="12" s="1"/>
  <c r="AE50" i="12"/>
  <c r="AE51" i="12" s="1"/>
  <c r="AA7" i="12"/>
  <c r="AA8" i="12" s="1"/>
  <c r="Z9" i="12"/>
  <c r="AF9" i="12"/>
  <c r="X9" i="12"/>
  <c r="AD9" i="12"/>
  <c r="AB9" i="12"/>
  <c r="AE8" i="12"/>
  <c r="AC50" i="12"/>
  <c r="AC51" i="12" s="1"/>
  <c r="O51" i="12" s="1"/>
  <c r="AA50" i="12"/>
  <c r="AA51" i="12" s="1"/>
  <c r="G51" i="12"/>
  <c r="G50" i="12"/>
  <c r="K49" i="12"/>
  <c r="S42" i="12"/>
  <c r="K34" i="12"/>
  <c r="K28" i="12"/>
  <c r="K24" i="12"/>
  <c r="K33" i="12"/>
  <c r="S31" i="12"/>
  <c r="K25" i="12"/>
  <c r="K31" i="12"/>
  <c r="K26" i="12"/>
  <c r="K30" i="12"/>
  <c r="K27" i="12"/>
  <c r="K35" i="12"/>
  <c r="K32" i="12"/>
  <c r="K29" i="12"/>
  <c r="AD54" i="5"/>
  <c r="AD50" i="5"/>
  <c r="AD46" i="5"/>
  <c r="AD55" i="5"/>
  <c r="AD57" i="5"/>
  <c r="AD53" i="5"/>
  <c r="AD49" i="5"/>
  <c r="AD45" i="5"/>
  <c r="AD56" i="5"/>
  <c r="AD52" i="5"/>
  <c r="AD48" i="5"/>
  <c r="AD44" i="5"/>
  <c r="AD51" i="5"/>
  <c r="AD47" i="5"/>
  <c r="X57" i="5"/>
  <c r="X53" i="5"/>
  <c r="X49" i="5"/>
  <c r="X45" i="5"/>
  <c r="X56" i="5"/>
  <c r="X52" i="5"/>
  <c r="X48" i="5"/>
  <c r="X44" i="5"/>
  <c r="X46" i="5"/>
  <c r="X55" i="5"/>
  <c r="X51" i="5"/>
  <c r="X47" i="5"/>
  <c r="X54" i="5"/>
  <c r="X50" i="5"/>
  <c r="W42" i="5"/>
  <c r="X41" i="5"/>
  <c r="Z41" i="5"/>
  <c r="AD41" i="5"/>
  <c r="AB41" i="5"/>
  <c r="Z56" i="5"/>
  <c r="Z52" i="5"/>
  <c r="Z48" i="5"/>
  <c r="Z44" i="5"/>
  <c r="Z49" i="5"/>
  <c r="Z55" i="5"/>
  <c r="Z51" i="5"/>
  <c r="Z47" i="5"/>
  <c r="Z53" i="5"/>
  <c r="Z54" i="5"/>
  <c r="Z50" i="5"/>
  <c r="Z46" i="5"/>
  <c r="Z57" i="5"/>
  <c r="Z45" i="5"/>
  <c r="AB55" i="5"/>
  <c r="AB51" i="5"/>
  <c r="AB47" i="5"/>
  <c r="AB52" i="5"/>
  <c r="AB44" i="5"/>
  <c r="AB54" i="5"/>
  <c r="AB50" i="5"/>
  <c r="AB46" i="5"/>
  <c r="AB56" i="5"/>
  <c r="AB48" i="5"/>
  <c r="AB57" i="5"/>
  <c r="AB53" i="5"/>
  <c r="AB49" i="5"/>
  <c r="AB45" i="5"/>
  <c r="AB32" i="5"/>
  <c r="AB33" i="5"/>
  <c r="AD33" i="5"/>
  <c r="AD32" i="5"/>
  <c r="X33" i="5"/>
  <c r="X32" i="5"/>
  <c r="Z32" i="5"/>
  <c r="Z33" i="5"/>
  <c r="Z23" i="5"/>
  <c r="Z22" i="5"/>
  <c r="Z24" i="5"/>
  <c r="X24" i="5"/>
  <c r="X23" i="5"/>
  <c r="X22" i="5"/>
  <c r="AB22" i="5"/>
  <c r="AB23" i="5"/>
  <c r="AB24" i="5"/>
  <c r="W20" i="5"/>
  <c r="W21" i="5" s="1"/>
  <c r="Z19" i="5"/>
  <c r="AB19" i="5"/>
  <c r="X19" i="5"/>
  <c r="AD19" i="5"/>
  <c r="AD24" i="5"/>
  <c r="AD22" i="5"/>
  <c r="AD23" i="5"/>
  <c r="W8" i="5"/>
  <c r="X7" i="5"/>
  <c r="AD7" i="5"/>
  <c r="AB7" i="5"/>
  <c r="Z7" i="5"/>
  <c r="T40" i="5"/>
  <c r="S77" i="9"/>
  <c r="AG76" i="9"/>
  <c r="AG77" i="9" s="1"/>
  <c r="AG78" i="9" s="1"/>
  <c r="K39" i="9"/>
  <c r="AC6" i="9"/>
  <c r="Y23" i="9"/>
  <c r="Y24" i="9" s="1"/>
  <c r="Y25" i="9" s="1"/>
  <c r="Y26" i="9" s="1"/>
  <c r="Y27" i="9" s="1"/>
  <c r="Y28" i="9" s="1"/>
  <c r="Y29" i="9" s="1"/>
  <c r="G9" i="9"/>
  <c r="AE23" i="9"/>
  <c r="AE24" i="9" s="1"/>
  <c r="AE25" i="9" s="1"/>
  <c r="AE26" i="9" s="1"/>
  <c r="AE27" i="9" s="1"/>
  <c r="AE28" i="9" s="1"/>
  <c r="AE29" i="9" s="1"/>
  <c r="G5" i="9"/>
  <c r="G11" i="9"/>
  <c r="G8" i="9"/>
  <c r="G13" i="9"/>
  <c r="G15" i="9"/>
  <c r="G26" i="9"/>
  <c r="G12" i="9"/>
  <c r="G7" i="9"/>
  <c r="G10" i="9"/>
  <c r="G14" i="9"/>
  <c r="G6" i="9"/>
  <c r="AG36" i="9"/>
  <c r="AG22" i="9"/>
  <c r="AG5" i="9"/>
  <c r="AG57" i="9"/>
  <c r="X67" i="10"/>
  <c r="X66" i="10"/>
  <c r="X65" i="10"/>
  <c r="Z67" i="10"/>
  <c r="Z65" i="10"/>
  <c r="Z66" i="10"/>
  <c r="AB67" i="10"/>
  <c r="AB65" i="10"/>
  <c r="AB66" i="10"/>
  <c r="AD67" i="10"/>
  <c r="AD66" i="10"/>
  <c r="AD65" i="10"/>
  <c r="T64" i="10"/>
  <c r="E9" i="11" s="1"/>
  <c r="AD57" i="10"/>
  <c r="AD53" i="10"/>
  <c r="AD49" i="10"/>
  <c r="AD45" i="10"/>
  <c r="AD50" i="10"/>
  <c r="AD56" i="10"/>
  <c r="AD52" i="10"/>
  <c r="AD48" i="10"/>
  <c r="AD44" i="10"/>
  <c r="AD46" i="10"/>
  <c r="AD55" i="10"/>
  <c r="AD51" i="10"/>
  <c r="AD47" i="10"/>
  <c r="AD43" i="10"/>
  <c r="AD54" i="10"/>
  <c r="AD42" i="10"/>
  <c r="AB57" i="10"/>
  <c r="AB55" i="10"/>
  <c r="AB53" i="10"/>
  <c r="AB51" i="10"/>
  <c r="AB49" i="10"/>
  <c r="AB47" i="10"/>
  <c r="AB45" i="10"/>
  <c r="AB43" i="10"/>
  <c r="AB56" i="10"/>
  <c r="AB54" i="10"/>
  <c r="AB52" i="10"/>
  <c r="AB50" i="10"/>
  <c r="AB48" i="10"/>
  <c r="AB46" i="10"/>
  <c r="AB44" i="10"/>
  <c r="AB42" i="10"/>
  <c r="Z55" i="10"/>
  <c r="Z51" i="10"/>
  <c r="Z47" i="10"/>
  <c r="Z43" i="10"/>
  <c r="Z54" i="10"/>
  <c r="Z56" i="10"/>
  <c r="Z52" i="10"/>
  <c r="Z48" i="10"/>
  <c r="Z44" i="10"/>
  <c r="Z50" i="10"/>
  <c r="Z42" i="10"/>
  <c r="Z57" i="10"/>
  <c r="Z53" i="10"/>
  <c r="Z49" i="10"/>
  <c r="Z45" i="10"/>
  <c r="Z46" i="10"/>
  <c r="X57" i="10"/>
  <c r="X53" i="10"/>
  <c r="X49" i="10"/>
  <c r="X45" i="10"/>
  <c r="X54" i="10"/>
  <c r="X56" i="10"/>
  <c r="X52" i="10"/>
  <c r="X48" i="10"/>
  <c r="X44" i="10"/>
  <c r="X42" i="10"/>
  <c r="X55" i="10"/>
  <c r="X51" i="10"/>
  <c r="X47" i="10"/>
  <c r="X43" i="10"/>
  <c r="X50" i="10"/>
  <c r="X46" i="10"/>
  <c r="AD34" i="10"/>
  <c r="AD30" i="10"/>
  <c r="AD32" i="10"/>
  <c r="AD31" i="10"/>
  <c r="AD33" i="10"/>
  <c r="AB30" i="10"/>
  <c r="AB33" i="10"/>
  <c r="AB34" i="10"/>
  <c r="AB32" i="10"/>
  <c r="AB31" i="10"/>
  <c r="Z32" i="10"/>
  <c r="Z33" i="10"/>
  <c r="Z31" i="10"/>
  <c r="Z34" i="10"/>
  <c r="Z30" i="10"/>
  <c r="X34" i="10"/>
  <c r="X30" i="10"/>
  <c r="X31" i="10"/>
  <c r="X33" i="10"/>
  <c r="X32" i="10"/>
  <c r="X22" i="10"/>
  <c r="X18" i="10"/>
  <c r="X14" i="10"/>
  <c r="X10" i="10"/>
  <c r="X6" i="10"/>
  <c r="X21" i="10"/>
  <c r="X17" i="10"/>
  <c r="X13" i="10"/>
  <c r="X9" i="10"/>
  <c r="X20" i="10"/>
  <c r="X16" i="10"/>
  <c r="X12" i="10"/>
  <c r="X8" i="10"/>
  <c r="X19" i="10"/>
  <c r="X15" i="10"/>
  <c r="X11" i="10"/>
  <c r="X7" i="10"/>
  <c r="Z22" i="10"/>
  <c r="Z20" i="10"/>
  <c r="Z18" i="10"/>
  <c r="Z16" i="10"/>
  <c r="Z14" i="10"/>
  <c r="Z12" i="10"/>
  <c r="Z10" i="10"/>
  <c r="Z8" i="10"/>
  <c r="Z6" i="10"/>
  <c r="Z21" i="10"/>
  <c r="Z19" i="10"/>
  <c r="Z17" i="10"/>
  <c r="Z15" i="10"/>
  <c r="Z13" i="10"/>
  <c r="Z11" i="10"/>
  <c r="Z9" i="10"/>
  <c r="Z7" i="10"/>
  <c r="AB5" i="10"/>
  <c r="AB22" i="10"/>
  <c r="AB18" i="10"/>
  <c r="AB14" i="10"/>
  <c r="AB10" i="10"/>
  <c r="AB6" i="10"/>
  <c r="AB9" i="10"/>
  <c r="AB19" i="10"/>
  <c r="AB15" i="10"/>
  <c r="AB11" i="10"/>
  <c r="AB7" i="10"/>
  <c r="AB13" i="10"/>
  <c r="AB20" i="10"/>
  <c r="AB16" i="10"/>
  <c r="AB12" i="10"/>
  <c r="AB8" i="10"/>
  <c r="AB21" i="10"/>
  <c r="AB17" i="10"/>
  <c r="AD5" i="10"/>
  <c r="AE5" i="10" s="1"/>
  <c r="AD19" i="10"/>
  <c r="AD15" i="10"/>
  <c r="AD11" i="10"/>
  <c r="AD7" i="10"/>
  <c r="AD16" i="10"/>
  <c r="AD12" i="10"/>
  <c r="AD22" i="10"/>
  <c r="AD18" i="10"/>
  <c r="AD14" i="10"/>
  <c r="AD10" i="10"/>
  <c r="AD6" i="10"/>
  <c r="AD20" i="10"/>
  <c r="AD21" i="10"/>
  <c r="AD17" i="10"/>
  <c r="AD13" i="10"/>
  <c r="AD9" i="10"/>
  <c r="AD8" i="10"/>
  <c r="AC5" i="10"/>
  <c r="AG49" i="12"/>
  <c r="AG50" i="12" s="1"/>
  <c r="AG51" i="12" s="1"/>
  <c r="S49" i="12"/>
  <c r="O58" i="12"/>
  <c r="U42" i="12"/>
  <c r="AG58" i="12"/>
  <c r="U58" i="12" s="1"/>
  <c r="G58" i="12"/>
  <c r="K58" i="12"/>
  <c r="AG23" i="12"/>
  <c r="AG24" i="12" s="1"/>
  <c r="AG25" i="12" s="1"/>
  <c r="AG26" i="12" s="1"/>
  <c r="AG27" i="12" s="1"/>
  <c r="AG28" i="12" s="1"/>
  <c r="AG29" i="12" s="1"/>
  <c r="AG30" i="12" s="1"/>
  <c r="AG31" i="12" s="1"/>
  <c r="AG32" i="12" s="1"/>
  <c r="AG33" i="12" s="1"/>
  <c r="AG34" i="12" s="1"/>
  <c r="AG35" i="12" s="1"/>
  <c r="W10" i="12"/>
  <c r="AG6" i="12"/>
  <c r="K23" i="12"/>
  <c r="AD40" i="5"/>
  <c r="AE40" i="5" s="1"/>
  <c r="Z18" i="5"/>
  <c r="X29" i="10"/>
  <c r="AB40" i="5"/>
  <c r="T18" i="5"/>
  <c r="E21" i="11" s="1"/>
  <c r="X18" i="5"/>
  <c r="T31" i="5"/>
  <c r="E23" i="11" s="1"/>
  <c r="X31" i="5"/>
  <c r="Z6" i="5"/>
  <c r="X6" i="5"/>
  <c r="AD31" i="5"/>
  <c r="AB18" i="5"/>
  <c r="T6" i="5"/>
  <c r="Q19" i="11" s="1"/>
  <c r="X40" i="5"/>
  <c r="AD18" i="5"/>
  <c r="Z31" i="5"/>
  <c r="AB31" i="5"/>
  <c r="AB6" i="5"/>
  <c r="Z40" i="5"/>
  <c r="AD6" i="5"/>
  <c r="X64" i="10"/>
  <c r="AD41" i="10"/>
  <c r="X5" i="10"/>
  <c r="AD64" i="10"/>
  <c r="T41" i="10"/>
  <c r="U3" i="11" s="1"/>
  <c r="Z64" i="10"/>
  <c r="T29" i="10"/>
  <c r="Q5" i="11" s="1"/>
  <c r="AD29" i="10"/>
  <c r="Z41" i="10"/>
  <c r="AB41" i="10"/>
  <c r="AB29" i="10"/>
  <c r="Z5" i="10"/>
  <c r="T5" i="10"/>
  <c r="E3" i="11" s="1"/>
  <c r="X41" i="10"/>
  <c r="Z29" i="10"/>
  <c r="AB64" i="10"/>
  <c r="S51" i="12" l="1"/>
  <c r="S50" i="12"/>
  <c r="K6" i="12"/>
  <c r="O50" i="12"/>
  <c r="S30" i="12"/>
  <c r="S24" i="12"/>
  <c r="S32" i="12"/>
  <c r="S25" i="12"/>
  <c r="S35" i="12"/>
  <c r="S23" i="12"/>
  <c r="S26" i="12"/>
  <c r="S27" i="12"/>
  <c r="S33" i="12"/>
  <c r="S34" i="12"/>
  <c r="S29" i="12"/>
  <c r="Y8" i="12"/>
  <c r="K50" i="12"/>
  <c r="K51" i="12"/>
  <c r="Y25" i="12"/>
  <c r="S28" i="12"/>
  <c r="AE9" i="12"/>
  <c r="AC9" i="12"/>
  <c r="AC25" i="12"/>
  <c r="O12" i="12"/>
  <c r="AA9" i="12"/>
  <c r="AF41" i="5"/>
  <c r="AC9" i="11"/>
  <c r="O14" i="9"/>
  <c r="AC7" i="9"/>
  <c r="O13" i="9"/>
  <c r="G22" i="9"/>
  <c r="G23" i="9"/>
  <c r="G24" i="9"/>
  <c r="G29" i="9"/>
  <c r="G25" i="9"/>
  <c r="G27" i="9"/>
  <c r="G28" i="9"/>
  <c r="U67" i="9"/>
  <c r="U66" i="9"/>
  <c r="U78" i="9"/>
  <c r="U75" i="9"/>
  <c r="S29" i="9"/>
  <c r="S23" i="9"/>
  <c r="S26" i="9"/>
  <c r="S25" i="9"/>
  <c r="S24" i="9"/>
  <c r="S27" i="9"/>
  <c r="S28" i="9"/>
  <c r="S22" i="9"/>
  <c r="AE6" i="10"/>
  <c r="AE7" i="10" s="1"/>
  <c r="AF10" i="12"/>
  <c r="X10" i="12"/>
  <c r="AD10" i="12"/>
  <c r="Z10" i="12"/>
  <c r="AB10" i="12"/>
  <c r="AG7" i="12"/>
  <c r="AG8" i="12" s="1"/>
  <c r="AG9" i="12" s="1"/>
  <c r="U51" i="12"/>
  <c r="U50" i="12"/>
  <c r="U30" i="12"/>
  <c r="U29" i="12"/>
  <c r="U34" i="12"/>
  <c r="U24" i="12"/>
  <c r="U35" i="12"/>
  <c r="U31" i="12"/>
  <c r="U28" i="12"/>
  <c r="U25" i="12"/>
  <c r="U27" i="12"/>
  <c r="U33" i="12"/>
  <c r="U26" i="12"/>
  <c r="U32" i="12"/>
  <c r="AF57" i="5"/>
  <c r="AF53" i="5"/>
  <c r="AF49" i="5"/>
  <c r="AF45" i="5"/>
  <c r="AF54" i="5"/>
  <c r="AF46" i="5"/>
  <c r="AF56" i="5"/>
  <c r="AF52" i="5"/>
  <c r="AF48" i="5"/>
  <c r="AF44" i="5"/>
  <c r="AF50" i="5"/>
  <c r="AF55" i="5"/>
  <c r="AF51" i="5"/>
  <c r="AF47" i="5"/>
  <c r="AE41" i="5"/>
  <c r="AD42" i="5"/>
  <c r="AB42" i="5"/>
  <c r="AF42" i="5"/>
  <c r="Z42" i="5"/>
  <c r="X42" i="5"/>
  <c r="W43" i="5"/>
  <c r="AC40" i="5"/>
  <c r="S51" i="5"/>
  <c r="AF33" i="5"/>
  <c r="AF32" i="5"/>
  <c r="AA31" i="5"/>
  <c r="AF24" i="5"/>
  <c r="AF23" i="5"/>
  <c r="AF22" i="5"/>
  <c r="AF20" i="5"/>
  <c r="X20" i="5"/>
  <c r="AD20" i="5"/>
  <c r="AB20" i="5"/>
  <c r="Z20" i="5"/>
  <c r="AD21" i="5"/>
  <c r="X21" i="5"/>
  <c r="AB21" i="5"/>
  <c r="Z21" i="5"/>
  <c r="AF21" i="5"/>
  <c r="AF19" i="5"/>
  <c r="AC18" i="5"/>
  <c r="Y18" i="5"/>
  <c r="AA18" i="5"/>
  <c r="AF11" i="5"/>
  <c r="AF7" i="5"/>
  <c r="W9" i="5"/>
  <c r="AD8" i="5"/>
  <c r="AF8" i="5"/>
  <c r="AB8" i="5"/>
  <c r="X8" i="5"/>
  <c r="Z8" i="5"/>
  <c r="AA6" i="5"/>
  <c r="Y6" i="5"/>
  <c r="U76" i="9"/>
  <c r="U77" i="9"/>
  <c r="AG37" i="9"/>
  <c r="AG38" i="9" s="1"/>
  <c r="AG39" i="9" s="1"/>
  <c r="AG40" i="9" s="1"/>
  <c r="AG41" i="9" s="1"/>
  <c r="AG42" i="9" s="1"/>
  <c r="AG43" i="9" s="1"/>
  <c r="AG44" i="9" s="1"/>
  <c r="AG45" i="9" s="1"/>
  <c r="AG46" i="9" s="1"/>
  <c r="AG47" i="9" s="1"/>
  <c r="AG48" i="9" s="1"/>
  <c r="AG49" i="9" s="1"/>
  <c r="AG50" i="9" s="1"/>
  <c r="AG58" i="9"/>
  <c r="AG59" i="9" s="1"/>
  <c r="AG23" i="9"/>
  <c r="AG24" i="9" s="1"/>
  <c r="AG25" i="9" s="1"/>
  <c r="AG26" i="9" s="1"/>
  <c r="AG27" i="9" s="1"/>
  <c r="AG28" i="9" s="1"/>
  <c r="AG29" i="9" s="1"/>
  <c r="AG6" i="9"/>
  <c r="AG7" i="9" s="1"/>
  <c r="AG8" i="9" s="1"/>
  <c r="AG9" i="9" s="1"/>
  <c r="AG10" i="9" s="1"/>
  <c r="AG11" i="9" s="1"/>
  <c r="AG12" i="9" s="1"/>
  <c r="AG13" i="9" s="1"/>
  <c r="AG14" i="9" s="1"/>
  <c r="AG15" i="9" s="1"/>
  <c r="AF57" i="10"/>
  <c r="AF53" i="10"/>
  <c r="AF49" i="10"/>
  <c r="AF45" i="10"/>
  <c r="AF46" i="10"/>
  <c r="AF42" i="10"/>
  <c r="AF56" i="10"/>
  <c r="AF52" i="10"/>
  <c r="AF48" i="10"/>
  <c r="AF44" i="10"/>
  <c r="AF50" i="10"/>
  <c r="AF55" i="10"/>
  <c r="AF51" i="10"/>
  <c r="AF47" i="10"/>
  <c r="AF43" i="10"/>
  <c r="AF54" i="10"/>
  <c r="AE41" i="10"/>
  <c r="AA41" i="10"/>
  <c r="AF34" i="10"/>
  <c r="AF30" i="10"/>
  <c r="AF33" i="10"/>
  <c r="AF31" i="10"/>
  <c r="AF32" i="10"/>
  <c r="AC6" i="10"/>
  <c r="AF22" i="10"/>
  <c r="AF18" i="10"/>
  <c r="AF14" i="10"/>
  <c r="AF10" i="10"/>
  <c r="AF6" i="10"/>
  <c r="AF7" i="10"/>
  <c r="AF21" i="10"/>
  <c r="AF17" i="10"/>
  <c r="AF13" i="10"/>
  <c r="AF9" i="10"/>
  <c r="AF11" i="10"/>
  <c r="AF20" i="10"/>
  <c r="AF16" i="10"/>
  <c r="AF12" i="10"/>
  <c r="AF8" i="10"/>
  <c r="AF19" i="10"/>
  <c r="AF15" i="10"/>
  <c r="Y29" i="10"/>
  <c r="Y5" i="10"/>
  <c r="AA5" i="10"/>
  <c r="U49" i="12"/>
  <c r="U23" i="12"/>
  <c r="AA64" i="10"/>
  <c r="Y64" i="10"/>
  <c r="Y31" i="5"/>
  <c r="Y32" i="5" s="1"/>
  <c r="Y33" i="5" s="1"/>
  <c r="AF40" i="5"/>
  <c r="AF18" i="5"/>
  <c r="AE18" i="5"/>
  <c r="AE6" i="5"/>
  <c r="AE7" i="5" s="1"/>
  <c r="AC31" i="5"/>
  <c r="Y40" i="5"/>
  <c r="AF6" i="5"/>
  <c r="AF31" i="5"/>
  <c r="AA40" i="5"/>
  <c r="AC6" i="5"/>
  <c r="AC7" i="5" s="1"/>
  <c r="AE31" i="5"/>
  <c r="AC29" i="10"/>
  <c r="AE29" i="10"/>
  <c r="AE64" i="10"/>
  <c r="AF29" i="10"/>
  <c r="AC41" i="10"/>
  <c r="AC42" i="10" s="1"/>
  <c r="AC43" i="10" s="1"/>
  <c r="AC44" i="10" s="1"/>
  <c r="AC45" i="10" s="1"/>
  <c r="AC46" i="10" s="1"/>
  <c r="AC47" i="10" s="1"/>
  <c r="AC48" i="10" s="1"/>
  <c r="AC49" i="10" s="1"/>
  <c r="AC50" i="10" s="1"/>
  <c r="AC51" i="10" s="1"/>
  <c r="AC52" i="10" s="1"/>
  <c r="AC53" i="10" s="1"/>
  <c r="AC54" i="10" s="1"/>
  <c r="AC55" i="10" s="1"/>
  <c r="AC56" i="10" s="1"/>
  <c r="AC57" i="10" s="1"/>
  <c r="AF5" i="10"/>
  <c r="AA29" i="10"/>
  <c r="AA30" i="10" s="1"/>
  <c r="AA31" i="10" s="1"/>
  <c r="AA32" i="10" s="1"/>
  <c r="AA33" i="10" s="1"/>
  <c r="AA34" i="10" s="1"/>
  <c r="G29" i="10"/>
  <c r="Y41" i="10"/>
  <c r="Y42" i="10" s="1"/>
  <c r="Y43" i="10" s="1"/>
  <c r="Y44" i="10" s="1"/>
  <c r="Y45" i="10" s="1"/>
  <c r="Y46" i="10" s="1"/>
  <c r="Y47" i="10" s="1"/>
  <c r="Y48" i="10" s="1"/>
  <c r="Y49" i="10" s="1"/>
  <c r="Y50" i="10" s="1"/>
  <c r="Y51" i="10" s="1"/>
  <c r="Y52" i="10" s="1"/>
  <c r="Y53" i="10" s="1"/>
  <c r="Y54" i="10" s="1"/>
  <c r="Y55" i="10" s="1"/>
  <c r="Y56" i="10" s="1"/>
  <c r="Y57" i="10" s="1"/>
  <c r="AC64" i="10"/>
  <c r="AF41" i="10"/>
  <c r="Y9" i="12" l="1"/>
  <c r="Y10" i="12" s="1"/>
  <c r="Y11" i="12" s="1"/>
  <c r="G15" i="12"/>
  <c r="G16" i="12"/>
  <c r="S10" i="12"/>
  <c r="G11" i="12"/>
  <c r="Y26" i="12"/>
  <c r="AE10" i="12"/>
  <c r="S13" i="12"/>
  <c r="AC10" i="12"/>
  <c r="AC11" i="12" s="1"/>
  <c r="AC12" i="12" s="1"/>
  <c r="AC13" i="12" s="1"/>
  <c r="AC14" i="12" s="1"/>
  <c r="AC15" i="12" s="1"/>
  <c r="AC16" i="12" s="1"/>
  <c r="AC26" i="12"/>
  <c r="AG10" i="12"/>
  <c r="AG11" i="12" s="1"/>
  <c r="AG12" i="12" s="1"/>
  <c r="AG13" i="12" s="1"/>
  <c r="AG14" i="12" s="1"/>
  <c r="AG15" i="12" s="1"/>
  <c r="AG16" i="12" s="1"/>
  <c r="K33" i="5"/>
  <c r="AE42" i="5"/>
  <c r="AC41" i="5"/>
  <c r="S19" i="5"/>
  <c r="AC8" i="9"/>
  <c r="AC9" i="9" s="1"/>
  <c r="AC10" i="9" s="1"/>
  <c r="AC11" i="9" s="1"/>
  <c r="AC12" i="9" s="1"/>
  <c r="AC13" i="9" s="1"/>
  <c r="AC14" i="9" s="1"/>
  <c r="AC15" i="9" s="1"/>
  <c r="U57" i="9"/>
  <c r="U50" i="9"/>
  <c r="U59" i="9"/>
  <c r="U58" i="9"/>
  <c r="U26" i="9"/>
  <c r="U22" i="9"/>
  <c r="U24" i="9"/>
  <c r="U29" i="9"/>
  <c r="U25" i="9"/>
  <c r="U27" i="9"/>
  <c r="U23" i="9"/>
  <c r="U28" i="9"/>
  <c r="U36" i="9"/>
  <c r="U39" i="9"/>
  <c r="U47" i="9"/>
  <c r="U41" i="9"/>
  <c r="U44" i="9"/>
  <c r="U38" i="9"/>
  <c r="U42" i="9"/>
  <c r="U45" i="9"/>
  <c r="U43" i="9"/>
  <c r="U46" i="9"/>
  <c r="U40" i="9"/>
  <c r="U49" i="9"/>
  <c r="U48" i="9"/>
  <c r="U37" i="9"/>
  <c r="U15" i="9"/>
  <c r="U10" i="9"/>
  <c r="U13" i="9"/>
  <c r="U9" i="9"/>
  <c r="U5" i="9"/>
  <c r="U12" i="9"/>
  <c r="U8" i="9"/>
  <c r="U11" i="9"/>
  <c r="U7" i="9"/>
  <c r="U14" i="9"/>
  <c r="U6" i="9"/>
  <c r="AC7" i="10"/>
  <c r="AA10" i="12"/>
  <c r="AA41" i="5"/>
  <c r="AA42" i="5" s="1"/>
  <c r="O21" i="5"/>
  <c r="Y41" i="5"/>
  <c r="Y42" i="5" s="1"/>
  <c r="AB43" i="5"/>
  <c r="Z43" i="5"/>
  <c r="AD43" i="5"/>
  <c r="AF43" i="5"/>
  <c r="X43" i="5"/>
  <c r="AG40" i="5"/>
  <c r="AG41" i="5" s="1"/>
  <c r="AG42" i="5" s="1"/>
  <c r="G57" i="5"/>
  <c r="K31" i="5"/>
  <c r="AC32" i="5"/>
  <c r="AC33" i="5" s="1"/>
  <c r="AA32" i="5"/>
  <c r="AA33" i="5" s="1"/>
  <c r="K32" i="5"/>
  <c r="AE32" i="5"/>
  <c r="AE33" i="5" s="1"/>
  <c r="S24" i="5"/>
  <c r="AE19" i="5"/>
  <c r="G33" i="5"/>
  <c r="S32" i="5"/>
  <c r="G32" i="5"/>
  <c r="G23" i="5"/>
  <c r="O19" i="5"/>
  <c r="S21" i="5"/>
  <c r="G24" i="5"/>
  <c r="K23" i="5"/>
  <c r="Y19" i="5"/>
  <c r="Y20" i="5" s="1"/>
  <c r="Y21" i="5" s="1"/>
  <c r="Y22" i="5" s="1"/>
  <c r="Y23" i="5" s="1"/>
  <c r="Y24" i="5" s="1"/>
  <c r="S23" i="5"/>
  <c r="AC19" i="5"/>
  <c r="AC20" i="5" s="1"/>
  <c r="AC21" i="5" s="1"/>
  <c r="AC22" i="5" s="1"/>
  <c r="AC23" i="5" s="1"/>
  <c r="AC24" i="5" s="1"/>
  <c r="AE20" i="5"/>
  <c r="AE21" i="5" s="1"/>
  <c r="AE22" i="5" s="1"/>
  <c r="AE23" i="5" s="1"/>
  <c r="AE24" i="5" s="1"/>
  <c r="AA19" i="5"/>
  <c r="AA20" i="5" s="1"/>
  <c r="AA21" i="5" s="1"/>
  <c r="AA22" i="5" s="1"/>
  <c r="AA23" i="5" s="1"/>
  <c r="AA24" i="5" s="1"/>
  <c r="G19" i="5"/>
  <c r="O23" i="5"/>
  <c r="S20" i="5"/>
  <c r="O22" i="5"/>
  <c r="AG18" i="5"/>
  <c r="AC8" i="5"/>
  <c r="AE8" i="5"/>
  <c r="AA7" i="5"/>
  <c r="AA8" i="5" s="1"/>
  <c r="Y7" i="5"/>
  <c r="Y8" i="5" s="1"/>
  <c r="AB9" i="5"/>
  <c r="Z9" i="5"/>
  <c r="AD9" i="5"/>
  <c r="AF9" i="5"/>
  <c r="X9" i="5"/>
  <c r="W10" i="5"/>
  <c r="S7" i="5"/>
  <c r="O8" i="5"/>
  <c r="O9" i="5"/>
  <c r="Y65" i="10"/>
  <c r="AA65" i="10"/>
  <c r="AA66" i="10" s="1"/>
  <c r="AA67" i="10" s="1"/>
  <c r="AC65" i="10"/>
  <c r="AE65" i="10"/>
  <c r="G67" i="10"/>
  <c r="K66" i="10"/>
  <c r="AE42" i="10"/>
  <c r="AA42" i="10"/>
  <c r="G48" i="10"/>
  <c r="G47" i="10"/>
  <c r="G46" i="10"/>
  <c r="G49" i="10"/>
  <c r="O56" i="10"/>
  <c r="O55" i="10"/>
  <c r="O54" i="10"/>
  <c r="O57" i="10"/>
  <c r="G44" i="10"/>
  <c r="G43" i="10"/>
  <c r="G42" i="10"/>
  <c r="G45" i="10"/>
  <c r="O52" i="10"/>
  <c r="O51" i="10"/>
  <c r="O50" i="10"/>
  <c r="O53" i="10"/>
  <c r="G56" i="10"/>
  <c r="G55" i="10"/>
  <c r="G54" i="10"/>
  <c r="G57" i="10"/>
  <c r="O48" i="10"/>
  <c r="O47" i="10"/>
  <c r="O46" i="10"/>
  <c r="O49" i="10"/>
  <c r="G52" i="10"/>
  <c r="G51" i="10"/>
  <c r="G50" i="10"/>
  <c r="G53" i="10"/>
  <c r="O44" i="10"/>
  <c r="O43" i="10"/>
  <c r="O42" i="10"/>
  <c r="O45" i="10"/>
  <c r="O32" i="10"/>
  <c r="AE30" i="10"/>
  <c r="AE31" i="10" s="1"/>
  <c r="AE32" i="10" s="1"/>
  <c r="AE33" i="10" s="1"/>
  <c r="AE34" i="10" s="1"/>
  <c r="AC30" i="10"/>
  <c r="AC31" i="10" s="1"/>
  <c r="AC32" i="10" s="1"/>
  <c r="AC33" i="10" s="1"/>
  <c r="AC34" i="10" s="1"/>
  <c r="K34" i="10"/>
  <c r="Y30" i="10"/>
  <c r="Y6" i="10"/>
  <c r="AA6" i="10"/>
  <c r="AE8" i="10"/>
  <c r="AE9" i="10" s="1"/>
  <c r="AE10" i="10" s="1"/>
  <c r="AE11" i="10" s="1"/>
  <c r="AE12" i="10" s="1"/>
  <c r="AE13" i="10" s="1"/>
  <c r="AE14" i="10" s="1"/>
  <c r="AE15" i="10" s="1"/>
  <c r="AE16" i="10" s="1"/>
  <c r="AE17" i="10" s="1"/>
  <c r="AE18" i="10" s="1"/>
  <c r="AE19" i="10" s="1"/>
  <c r="AE20" i="10" s="1"/>
  <c r="AE21" i="10" s="1"/>
  <c r="AE22" i="10" s="1"/>
  <c r="K30" i="10"/>
  <c r="O31" i="10"/>
  <c r="AG29" i="10"/>
  <c r="AG30" i="10" s="1"/>
  <c r="AG31" i="10" s="1"/>
  <c r="AG32" i="10" s="1"/>
  <c r="AG33" i="10" s="1"/>
  <c r="AG34" i="10" s="1"/>
  <c r="K33" i="10"/>
  <c r="K31" i="10"/>
  <c r="K32" i="10"/>
  <c r="G18" i="5"/>
  <c r="S18" i="5"/>
  <c r="AG6" i="5"/>
  <c r="O31" i="5"/>
  <c r="AG31" i="5"/>
  <c r="O64" i="10"/>
  <c r="G41" i="10"/>
  <c r="AG5" i="10"/>
  <c r="AG6" i="10" s="1"/>
  <c r="AG7" i="10" s="1"/>
  <c r="AG8" i="10" s="1"/>
  <c r="AG9" i="10" s="1"/>
  <c r="AG10" i="10" s="1"/>
  <c r="AG11" i="10" s="1"/>
  <c r="AG12" i="10" s="1"/>
  <c r="AG13" i="10" s="1"/>
  <c r="AG14" i="10" s="1"/>
  <c r="AG15" i="10" s="1"/>
  <c r="AG16" i="10" s="1"/>
  <c r="AG17" i="10" s="1"/>
  <c r="AG18" i="10" s="1"/>
  <c r="AG19" i="10" s="1"/>
  <c r="AG20" i="10" s="1"/>
  <c r="AG21" i="10" s="1"/>
  <c r="AG22" i="10" s="1"/>
  <c r="AG41" i="10"/>
  <c r="AG42" i="10" s="1"/>
  <c r="AG43" i="10" s="1"/>
  <c r="AG44" i="10" s="1"/>
  <c r="AG45" i="10" s="1"/>
  <c r="AG46" i="10" s="1"/>
  <c r="AG47" i="10" s="1"/>
  <c r="AG48" i="10" s="1"/>
  <c r="AG49" i="10" s="1"/>
  <c r="AG50" i="10" s="1"/>
  <c r="AG51" i="10" s="1"/>
  <c r="AG52" i="10" s="1"/>
  <c r="AG53" i="10" s="1"/>
  <c r="AG54" i="10" s="1"/>
  <c r="AG55" i="10" s="1"/>
  <c r="AG56" i="10" s="1"/>
  <c r="AG57" i="10" s="1"/>
  <c r="O11" i="12" l="1"/>
  <c r="K9" i="12"/>
  <c r="K7" i="12"/>
  <c r="Y12" i="12"/>
  <c r="Y13" i="12" s="1"/>
  <c r="Y14" i="12" s="1"/>
  <c r="Y15" i="12" s="1"/>
  <c r="Y16" i="12" s="1"/>
  <c r="G13" i="12"/>
  <c r="G8" i="12"/>
  <c r="U7" i="12"/>
  <c r="AE11" i="12"/>
  <c r="U6" i="12"/>
  <c r="O10" i="12"/>
  <c r="O14" i="12"/>
  <c r="O15" i="12"/>
  <c r="U9" i="12"/>
  <c r="U8" i="12"/>
  <c r="Y27" i="12"/>
  <c r="O9" i="12"/>
  <c r="O16" i="12"/>
  <c r="O7" i="12"/>
  <c r="O6" i="12"/>
  <c r="O8" i="12"/>
  <c r="O30" i="12"/>
  <c r="AC27" i="12"/>
  <c r="U12" i="12"/>
  <c r="U11" i="12"/>
  <c r="U14" i="12"/>
  <c r="U10" i="12"/>
  <c r="U16" i="12"/>
  <c r="U15" i="12"/>
  <c r="U13" i="12"/>
  <c r="AA11" i="12"/>
  <c r="AA12" i="12" s="1"/>
  <c r="AA13" i="12" s="1"/>
  <c r="AA14" i="12" s="1"/>
  <c r="AA15" i="12" s="1"/>
  <c r="AA16" i="12" s="1"/>
  <c r="K14" i="12"/>
  <c r="G8" i="5"/>
  <c r="O20" i="5"/>
  <c r="O18" i="5"/>
  <c r="O24" i="5"/>
  <c r="S33" i="5"/>
  <c r="K20" i="5"/>
  <c r="K24" i="5"/>
  <c r="K22" i="5"/>
  <c r="K19" i="5"/>
  <c r="K21" i="5"/>
  <c r="K8" i="5"/>
  <c r="G20" i="5"/>
  <c r="G21" i="5"/>
  <c r="G22" i="5"/>
  <c r="O32" i="5"/>
  <c r="O33" i="5"/>
  <c r="AC42" i="5"/>
  <c r="AE43" i="5"/>
  <c r="S22" i="5"/>
  <c r="O8" i="9"/>
  <c r="O15" i="9"/>
  <c r="O5" i="9"/>
  <c r="O9" i="9"/>
  <c r="O7" i="9"/>
  <c r="O12" i="9"/>
  <c r="O6" i="9"/>
  <c r="O11" i="9"/>
  <c r="O10" i="9"/>
  <c r="S33" i="10"/>
  <c r="S34" i="10"/>
  <c r="S30" i="10"/>
  <c r="S31" i="10"/>
  <c r="S32" i="10"/>
  <c r="AC66" i="10"/>
  <c r="AC67" i="10" s="1"/>
  <c r="S18" i="10"/>
  <c r="O30" i="10"/>
  <c r="O34" i="10"/>
  <c r="O33" i="10"/>
  <c r="K67" i="10"/>
  <c r="K65" i="10"/>
  <c r="K64" i="10"/>
  <c r="AC8" i="10"/>
  <c r="S21" i="10"/>
  <c r="S14" i="10"/>
  <c r="S15" i="10"/>
  <c r="S12" i="10"/>
  <c r="S22" i="10"/>
  <c r="S16" i="10"/>
  <c r="S11" i="10"/>
  <c r="S7" i="10"/>
  <c r="S10" i="10"/>
  <c r="S17" i="10"/>
  <c r="S20" i="10"/>
  <c r="S13" i="10"/>
  <c r="S19" i="10"/>
  <c r="S9" i="10"/>
  <c r="S5" i="10"/>
  <c r="S6" i="10"/>
  <c r="S8" i="10"/>
  <c r="AE43" i="10"/>
  <c r="AA43" i="10"/>
  <c r="Y66" i="10"/>
  <c r="Y31" i="10"/>
  <c r="G30" i="10" s="1"/>
  <c r="AA7" i="10"/>
  <c r="K5" i="10" s="1"/>
  <c r="Y43" i="5"/>
  <c r="AA43" i="5"/>
  <c r="AG43" i="5"/>
  <c r="AG44" i="5" s="1"/>
  <c r="AG45" i="5" s="1"/>
  <c r="AG46" i="5" s="1"/>
  <c r="AG47" i="5" s="1"/>
  <c r="AG48" i="5" s="1"/>
  <c r="AG49" i="5" s="1"/>
  <c r="AG50" i="5" s="1"/>
  <c r="AG51" i="5" s="1"/>
  <c r="AG52" i="5" s="1"/>
  <c r="AG53" i="5" s="1"/>
  <c r="AG54" i="5" s="1"/>
  <c r="AG55" i="5" s="1"/>
  <c r="AG56" i="5" s="1"/>
  <c r="AG57" i="5" s="1"/>
  <c r="AG32" i="5"/>
  <c r="AG33" i="5" s="1"/>
  <c r="U33" i="5" s="1"/>
  <c r="AG19" i="5"/>
  <c r="AG20" i="5" s="1"/>
  <c r="AG21" i="5" s="1"/>
  <c r="AG22" i="5" s="1"/>
  <c r="AG23" i="5" s="1"/>
  <c r="AG24" i="5" s="1"/>
  <c r="AA9" i="5"/>
  <c r="AE9" i="5"/>
  <c r="S9" i="5" s="1"/>
  <c r="Z10" i="5"/>
  <c r="AF10" i="5"/>
  <c r="X10" i="5"/>
  <c r="AB10" i="5"/>
  <c r="AD10" i="5"/>
  <c r="Y9" i="5"/>
  <c r="AC9" i="5"/>
  <c r="O7" i="5" s="1"/>
  <c r="AG7" i="5"/>
  <c r="AG8" i="5" s="1"/>
  <c r="AG9" i="5" s="1"/>
  <c r="S66" i="10"/>
  <c r="AE66" i="10"/>
  <c r="AE67" i="10" s="1"/>
  <c r="S64" i="10" s="1"/>
  <c r="S65" i="10"/>
  <c r="U53" i="10"/>
  <c r="U52" i="10"/>
  <c r="U51" i="10"/>
  <c r="U50" i="10"/>
  <c r="U49" i="10"/>
  <c r="U48" i="10"/>
  <c r="U47" i="10"/>
  <c r="U46" i="10"/>
  <c r="U45" i="10"/>
  <c r="U44" i="10"/>
  <c r="U43" i="10"/>
  <c r="U42" i="10"/>
  <c r="U57" i="10"/>
  <c r="U56" i="10"/>
  <c r="U55" i="10"/>
  <c r="U54" i="10"/>
  <c r="U33" i="10"/>
  <c r="U32" i="10"/>
  <c r="U30" i="10"/>
  <c r="U31" i="10"/>
  <c r="U34" i="10"/>
  <c r="Y7" i="10"/>
  <c r="U20" i="10"/>
  <c r="U18" i="10"/>
  <c r="U21" i="10"/>
  <c r="U22" i="10"/>
  <c r="U16" i="10"/>
  <c r="U13" i="10"/>
  <c r="U19" i="10"/>
  <c r="U15" i="10"/>
  <c r="U10" i="10"/>
  <c r="U14" i="10"/>
  <c r="U12" i="10"/>
  <c r="U9" i="10"/>
  <c r="U7" i="10"/>
  <c r="U17" i="10"/>
  <c r="U11" i="10"/>
  <c r="U6" i="10"/>
  <c r="U8" i="10"/>
  <c r="S31" i="5"/>
  <c r="G31" i="5"/>
  <c r="K18" i="5"/>
  <c r="U5" i="10"/>
  <c r="K29" i="10"/>
  <c r="K8" i="12" l="1"/>
  <c r="G10" i="12"/>
  <c r="G14" i="12"/>
  <c r="G7" i="12"/>
  <c r="G12" i="12"/>
  <c r="G6" i="12"/>
  <c r="G9" i="12"/>
  <c r="K16" i="12"/>
  <c r="K13" i="12"/>
  <c r="K12" i="12"/>
  <c r="K10" i="12"/>
  <c r="K15" i="12"/>
  <c r="K11" i="12"/>
  <c r="AE12" i="12"/>
  <c r="S11" i="12"/>
  <c r="S12" i="12"/>
  <c r="G32" i="12"/>
  <c r="Y28" i="12"/>
  <c r="G33" i="12" s="1"/>
  <c r="AC28" i="12"/>
  <c r="G11" i="5"/>
  <c r="O10" i="5"/>
  <c r="AE44" i="5"/>
  <c r="AA44" i="5"/>
  <c r="K55" i="5"/>
  <c r="AC43" i="5"/>
  <c r="K9" i="5"/>
  <c r="AA10" i="5"/>
  <c r="AA11" i="5" s="1"/>
  <c r="U21" i="5"/>
  <c r="U51" i="5"/>
  <c r="Y44" i="5"/>
  <c r="Y45" i="5" s="1"/>
  <c r="Y46" i="5" s="1"/>
  <c r="Y47" i="5" s="1"/>
  <c r="Y48" i="5" s="1"/>
  <c r="Y49" i="5" s="1"/>
  <c r="Y50" i="5" s="1"/>
  <c r="Y51" i="5" s="1"/>
  <c r="Y52" i="5" s="1"/>
  <c r="Y53" i="5" s="1"/>
  <c r="Y54" i="5" s="1"/>
  <c r="Y55" i="5" s="1"/>
  <c r="Y56" i="5" s="1"/>
  <c r="Y57" i="5" s="1"/>
  <c r="U52" i="5"/>
  <c r="U46" i="5"/>
  <c r="U32" i="5"/>
  <c r="U43" i="5"/>
  <c r="U44" i="5"/>
  <c r="U41" i="5"/>
  <c r="U57" i="5"/>
  <c r="U47" i="5"/>
  <c r="U42" i="5"/>
  <c r="U48" i="5"/>
  <c r="U45" i="5"/>
  <c r="U56" i="5"/>
  <c r="U50" i="5"/>
  <c r="U54" i="5"/>
  <c r="U49" i="5"/>
  <c r="U53" i="5"/>
  <c r="U55" i="5"/>
  <c r="U20" i="5"/>
  <c r="U18" i="5"/>
  <c r="U19" i="5"/>
  <c r="U22" i="5"/>
  <c r="U24" i="5"/>
  <c r="U23" i="5"/>
  <c r="O66" i="10"/>
  <c r="O67" i="10"/>
  <c r="O65" i="10"/>
  <c r="Y8" i="10"/>
  <c r="AC9" i="10"/>
  <c r="S55" i="10"/>
  <c r="AE44" i="10"/>
  <c r="AE45" i="10" s="1"/>
  <c r="AE46" i="10" s="1"/>
  <c r="AE47" i="10" s="1"/>
  <c r="AE48" i="10" s="1"/>
  <c r="AE49" i="10" s="1"/>
  <c r="AE50" i="10" s="1"/>
  <c r="AE51" i="10" s="1"/>
  <c r="AE52" i="10" s="1"/>
  <c r="AE53" i="10" s="1"/>
  <c r="AE54" i="10" s="1"/>
  <c r="AE55" i="10" s="1"/>
  <c r="AE56" i="10" s="1"/>
  <c r="AE57" i="10" s="1"/>
  <c r="AA44" i="10"/>
  <c r="G65" i="10"/>
  <c r="G66" i="10"/>
  <c r="Y67" i="10"/>
  <c r="G64" i="10"/>
  <c r="Y32" i="10"/>
  <c r="Y33" i="10" s="1"/>
  <c r="Y34" i="10" s="1"/>
  <c r="G34" i="10" s="1"/>
  <c r="G31" i="10"/>
  <c r="AA8" i="10"/>
  <c r="AE10" i="5"/>
  <c r="AE11" i="5" s="1"/>
  <c r="AG10" i="5"/>
  <c r="AG11" i="5" s="1"/>
  <c r="AC10" i="5"/>
  <c r="AC11" i="5" s="1"/>
  <c r="Y10" i="5"/>
  <c r="Y11" i="5" s="1"/>
  <c r="S67" i="10"/>
  <c r="U31" i="5"/>
  <c r="O29" i="10"/>
  <c r="S29" i="10"/>
  <c r="U29" i="10"/>
  <c r="U41" i="10"/>
  <c r="G35" i="12" l="1"/>
  <c r="S15" i="12"/>
  <c r="AE13" i="12"/>
  <c r="AC29" i="12"/>
  <c r="O28" i="12" s="1"/>
  <c r="Y29" i="12"/>
  <c r="G28" i="12"/>
  <c r="G7" i="5"/>
  <c r="G6" i="5"/>
  <c r="G9" i="5"/>
  <c r="U9" i="5"/>
  <c r="G10" i="5"/>
  <c r="S8" i="5"/>
  <c r="S10" i="5"/>
  <c r="S11" i="5"/>
  <c r="U8" i="5"/>
  <c r="G53" i="5"/>
  <c r="G55" i="5"/>
  <c r="G54" i="5"/>
  <c r="O11" i="5"/>
  <c r="O6" i="5"/>
  <c r="AE45" i="5"/>
  <c r="G43" i="5"/>
  <c r="G49" i="5"/>
  <c r="G41" i="5"/>
  <c r="G47" i="5"/>
  <c r="G50" i="5"/>
  <c r="G42" i="5"/>
  <c r="G52" i="5"/>
  <c r="G44" i="5"/>
  <c r="G51" i="5"/>
  <c r="G46" i="5"/>
  <c r="AA45" i="5"/>
  <c r="AA46" i="5" s="1"/>
  <c r="K56" i="5" s="1"/>
  <c r="AC44" i="5"/>
  <c r="U7" i="5"/>
  <c r="K7" i="5"/>
  <c r="U11" i="5"/>
  <c r="K11" i="5"/>
  <c r="K10" i="5"/>
  <c r="U10" i="5"/>
  <c r="G45" i="5"/>
  <c r="G48" i="5"/>
  <c r="G56" i="5"/>
  <c r="S54" i="10"/>
  <c r="S56" i="10"/>
  <c r="S49" i="10"/>
  <c r="S50" i="10"/>
  <c r="S51" i="10"/>
  <c r="S41" i="10"/>
  <c r="S45" i="10"/>
  <c r="S46" i="10"/>
  <c r="S48" i="10"/>
  <c r="S57" i="10"/>
  <c r="S53" i="10"/>
  <c r="S43" i="10"/>
  <c r="Y9" i="10"/>
  <c r="AC10" i="10"/>
  <c r="S47" i="10"/>
  <c r="S52" i="10"/>
  <c r="S44" i="10"/>
  <c r="S42" i="10"/>
  <c r="AA45" i="10"/>
  <c r="AA46" i="10" s="1"/>
  <c r="AA47" i="10" s="1"/>
  <c r="AA48" i="10" s="1"/>
  <c r="AA49" i="10" s="1"/>
  <c r="AA50" i="10" s="1"/>
  <c r="AA51" i="10" s="1"/>
  <c r="AA52" i="10" s="1"/>
  <c r="AA53" i="10" s="1"/>
  <c r="AA54" i="10" s="1"/>
  <c r="AA55" i="10" s="1"/>
  <c r="AA56" i="10" s="1"/>
  <c r="AA57" i="10" s="1"/>
  <c r="K46" i="10"/>
  <c r="G33" i="10"/>
  <c r="G32" i="10"/>
  <c r="AA9" i="10"/>
  <c r="AA10" i="10" s="1"/>
  <c r="AA11" i="10" s="1"/>
  <c r="AA12" i="10" s="1"/>
  <c r="AA13" i="10" s="1"/>
  <c r="AA14" i="10" s="1"/>
  <c r="AA15" i="10" s="1"/>
  <c r="AA16" i="10" s="1"/>
  <c r="AA17" i="10" s="1"/>
  <c r="AA18" i="10" s="1"/>
  <c r="AA19" i="10" s="1"/>
  <c r="AA20" i="10" s="1"/>
  <c r="AA21" i="10" s="1"/>
  <c r="AA22" i="10" s="1"/>
  <c r="K9" i="10"/>
  <c r="K8" i="10"/>
  <c r="O23" i="12" l="1"/>
  <c r="Y30" i="12"/>
  <c r="AE14" i="12"/>
  <c r="AE15" i="12" s="1"/>
  <c r="AE16" i="12" s="1"/>
  <c r="S7" i="12"/>
  <c r="O25" i="12"/>
  <c r="AC30" i="12"/>
  <c r="AC31" i="12" s="1"/>
  <c r="AC32" i="12" s="1"/>
  <c r="AC33" i="12" s="1"/>
  <c r="AC34" i="12" s="1"/>
  <c r="AC35" i="12" s="1"/>
  <c r="AE46" i="5"/>
  <c r="S47" i="5"/>
  <c r="AA47" i="5"/>
  <c r="K43" i="5" s="1"/>
  <c r="AC45" i="5"/>
  <c r="K45" i="10"/>
  <c r="K42" i="10"/>
  <c r="K44" i="10"/>
  <c r="K56" i="10"/>
  <c r="K7" i="10"/>
  <c r="K22" i="10"/>
  <c r="K6" i="10"/>
  <c r="G22" i="10"/>
  <c r="Y10" i="10"/>
  <c r="AC11" i="10"/>
  <c r="O10" i="10" s="1"/>
  <c r="K55" i="10"/>
  <c r="K50" i="10"/>
  <c r="K54" i="10"/>
  <c r="K57" i="10"/>
  <c r="K53" i="10"/>
  <c r="K48" i="10"/>
  <c r="K49" i="10"/>
  <c r="K47" i="10"/>
  <c r="K52" i="10"/>
  <c r="K51" i="10"/>
  <c r="K43" i="10"/>
  <c r="K20" i="10"/>
  <c r="K16" i="10"/>
  <c r="K12" i="10"/>
  <c r="K17" i="10"/>
  <c r="K19" i="10"/>
  <c r="K10" i="10"/>
  <c r="K18" i="10"/>
  <c r="K15" i="10"/>
  <c r="K14" i="10"/>
  <c r="K21" i="10"/>
  <c r="K13" i="10"/>
  <c r="K11" i="10"/>
  <c r="U6" i="5"/>
  <c r="G40" i="5"/>
  <c r="O27" i="12" l="1"/>
  <c r="O24" i="12"/>
  <c r="O35" i="12"/>
  <c r="S14" i="12"/>
  <c r="S16" i="12"/>
  <c r="S6" i="12"/>
  <c r="S9" i="12"/>
  <c r="S8" i="12"/>
  <c r="Y31" i="12"/>
  <c r="G30" i="12"/>
  <c r="O26" i="12"/>
  <c r="O31" i="12"/>
  <c r="O34" i="12"/>
  <c r="O33" i="12"/>
  <c r="O32" i="12"/>
  <c r="K54" i="5"/>
  <c r="AE47" i="5"/>
  <c r="AA48" i="5"/>
  <c r="K42" i="5"/>
  <c r="AC46" i="5"/>
  <c r="AC47" i="5" s="1"/>
  <c r="AC48" i="5" s="1"/>
  <c r="AC49" i="5" s="1"/>
  <c r="AC50" i="5" s="1"/>
  <c r="AC51" i="5" s="1"/>
  <c r="AC52" i="5" s="1"/>
  <c r="AC53" i="5" s="1"/>
  <c r="AC54" i="5" s="1"/>
  <c r="AC55" i="5" s="1"/>
  <c r="AC56" i="5" s="1"/>
  <c r="AC57" i="5" s="1"/>
  <c r="O41" i="5"/>
  <c r="G21" i="10"/>
  <c r="Y11" i="10"/>
  <c r="Y12" i="10" s="1"/>
  <c r="Y13" i="10" s="1"/>
  <c r="Y14" i="10" s="1"/>
  <c r="Y15" i="10" s="1"/>
  <c r="Y16" i="10" s="1"/>
  <c r="Y17" i="10" s="1"/>
  <c r="Y18" i="10" s="1"/>
  <c r="Y19" i="10" s="1"/>
  <c r="Y20" i="10" s="1"/>
  <c r="Y21" i="10" s="1"/>
  <c r="Y22" i="10" s="1"/>
  <c r="AC12" i="10"/>
  <c r="K41" i="10"/>
  <c r="K6" i="5"/>
  <c r="S6" i="5"/>
  <c r="Y32" i="12" l="1"/>
  <c r="Y33" i="12" s="1"/>
  <c r="Y34" i="12" s="1"/>
  <c r="Y35" i="12" s="1"/>
  <c r="G29" i="12"/>
  <c r="AE48" i="5"/>
  <c r="AE49" i="5" s="1"/>
  <c r="AE50" i="5" s="1"/>
  <c r="AE51" i="5" s="1"/>
  <c r="AE52" i="5" s="1"/>
  <c r="AE53" i="5" s="1"/>
  <c r="AE54" i="5" s="1"/>
  <c r="AE55" i="5" s="1"/>
  <c r="AE56" i="5" s="1"/>
  <c r="AE57" i="5" s="1"/>
  <c r="S45" i="5"/>
  <c r="O44" i="5"/>
  <c r="O48" i="5"/>
  <c r="S44" i="5"/>
  <c r="S43" i="5"/>
  <c r="S57" i="5"/>
  <c r="S40" i="5"/>
  <c r="S53" i="5"/>
  <c r="O45" i="5"/>
  <c r="O47" i="5"/>
  <c r="O49" i="5"/>
  <c r="O40" i="5"/>
  <c r="O55" i="5"/>
  <c r="O46" i="5"/>
  <c r="O54" i="5"/>
  <c r="O42" i="5"/>
  <c r="O43" i="5"/>
  <c r="O57" i="5"/>
  <c r="O56" i="5"/>
  <c r="O50" i="5"/>
  <c r="O51" i="5"/>
  <c r="O53" i="5"/>
  <c r="O52" i="5"/>
  <c r="S41" i="5"/>
  <c r="S55" i="5"/>
  <c r="AA49" i="5"/>
  <c r="G20" i="10"/>
  <c r="G11" i="10"/>
  <c r="G18" i="10"/>
  <c r="G17" i="10"/>
  <c r="G13" i="10"/>
  <c r="G8" i="10"/>
  <c r="G10" i="10"/>
  <c r="G19" i="10"/>
  <c r="G5" i="10"/>
  <c r="G14" i="10"/>
  <c r="G12" i="10"/>
  <c r="G16" i="10"/>
  <c r="G6" i="10"/>
  <c r="G9" i="10"/>
  <c r="G15" i="10"/>
  <c r="G7" i="10"/>
  <c r="AC13" i="10"/>
  <c r="O41" i="10"/>
  <c r="G27" i="12" l="1"/>
  <c r="G24" i="12"/>
  <c r="G34" i="12"/>
  <c r="G26" i="12"/>
  <c r="G23" i="12"/>
  <c r="G25" i="12"/>
  <c r="S52" i="5"/>
  <c r="S56" i="5"/>
  <c r="S54" i="5"/>
  <c r="S50" i="5"/>
  <c r="S42" i="5"/>
  <c r="S46" i="5"/>
  <c r="S49" i="5"/>
  <c r="S48" i="5"/>
  <c r="AA50" i="5"/>
  <c r="O13" i="10"/>
  <c r="AC14" i="10"/>
  <c r="U40" i="5"/>
  <c r="AA51" i="5" l="1"/>
  <c r="K51" i="5"/>
  <c r="O12" i="10"/>
  <c r="AC15" i="10"/>
  <c r="O7" i="10" s="1"/>
  <c r="O8" i="10"/>
  <c r="AF64" i="10"/>
  <c r="AF67" i="10"/>
  <c r="AF65" i="10"/>
  <c r="AF66" i="10"/>
  <c r="K40" i="5" l="1"/>
  <c r="AA52" i="5"/>
  <c r="K44" i="5" s="1"/>
  <c r="K52" i="5"/>
  <c r="AC16" i="10"/>
  <c r="O9" i="10"/>
  <c r="AG64" i="10"/>
  <c r="K46" i="5" l="1"/>
  <c r="AA53" i="5"/>
  <c r="O6" i="10"/>
  <c r="AC17" i="10"/>
  <c r="O5" i="10"/>
  <c r="AG65" i="10"/>
  <c r="K41" i="5" l="1"/>
  <c r="K45" i="5"/>
  <c r="AA54" i="5"/>
  <c r="K47" i="5"/>
  <c r="O11" i="10"/>
  <c r="AC18" i="10"/>
  <c r="O20" i="10"/>
  <c r="AG66" i="10"/>
  <c r="AA55" i="5" l="1"/>
  <c r="K57" i="5" s="1"/>
  <c r="O14" i="10"/>
  <c r="AC19" i="10"/>
  <c r="AG67" i="10"/>
  <c r="U64" i="10" s="1"/>
  <c r="U66" i="10"/>
  <c r="U67" i="10"/>
  <c r="AA56" i="5" l="1"/>
  <c r="K53" i="5"/>
  <c r="K48" i="5"/>
  <c r="K49" i="5"/>
  <c r="AC20" i="10"/>
  <c r="O21" i="10" s="1"/>
  <c r="O22" i="10"/>
  <c r="U65" i="10"/>
  <c r="AA57" i="5" l="1"/>
  <c r="K50" i="5"/>
  <c r="AC21" i="10"/>
  <c r="O17" i="10"/>
  <c r="O16" i="10" l="1"/>
  <c r="O15" i="10"/>
  <c r="AC22" i="10"/>
  <c r="O19" i="10" s="1"/>
  <c r="O18" i="10"/>
</calcChain>
</file>

<file path=xl/sharedStrings.xml><?xml version="1.0" encoding="utf-8"?>
<sst xmlns="http://schemas.openxmlformats.org/spreadsheetml/2006/main" count="943" uniqueCount="200">
  <si>
    <t>VAULT</t>
  </si>
  <si>
    <t>BARS</t>
  </si>
  <si>
    <t>BEAM</t>
  </si>
  <si>
    <t>FLOOR</t>
  </si>
  <si>
    <t>OVERALL</t>
  </si>
  <si>
    <t>Score</t>
  </si>
  <si>
    <t>Position</t>
  </si>
  <si>
    <t xml:space="preserve"> </t>
  </si>
  <si>
    <t>GYMNAST</t>
  </si>
  <si>
    <t>NO</t>
  </si>
  <si>
    <t>D Score</t>
  </si>
  <si>
    <t>Club</t>
  </si>
  <si>
    <t>Appley Bridge</t>
  </si>
  <si>
    <t>Stockport</t>
  </si>
  <si>
    <t>Rochdale</t>
  </si>
  <si>
    <t>E Score</t>
  </si>
  <si>
    <t>Manchester South</t>
  </si>
  <si>
    <t>Charlotte Cleaver</t>
  </si>
  <si>
    <t>Anna Marsh</t>
  </si>
  <si>
    <t xml:space="preserve">                                             </t>
  </si>
  <si>
    <t>Madeleine Merchant</t>
  </si>
  <si>
    <t>Emily Chant</t>
  </si>
  <si>
    <t>Mercedes Miladinovic</t>
  </si>
  <si>
    <t>Daisy Jones</t>
  </si>
  <si>
    <t>Elysia Sullivan</t>
  </si>
  <si>
    <t>Imogen Hurst</t>
  </si>
  <si>
    <t>Crewe &amp; Nantwich</t>
  </si>
  <si>
    <t>Savannah Lawless</t>
  </si>
  <si>
    <t>Isabelle Slinn</t>
  </si>
  <si>
    <t>Georgia Barrett</t>
  </si>
  <si>
    <t>Abigail Ashurst</t>
  </si>
  <si>
    <t>Grace Lister</t>
  </si>
  <si>
    <t>India Myles</t>
  </si>
  <si>
    <t>Molly Griffiths</t>
  </si>
  <si>
    <t>vault</t>
  </si>
  <si>
    <t>bars</t>
  </si>
  <si>
    <t>floor</t>
  </si>
  <si>
    <t>The Wire</t>
  </si>
  <si>
    <t>Ruby Vickers</t>
  </si>
  <si>
    <t>Phoebe Basson</t>
  </si>
  <si>
    <t>Tilly Dooner</t>
  </si>
  <si>
    <t>Evie Evans</t>
  </si>
  <si>
    <t>Chloe Baldwin</t>
  </si>
  <si>
    <t>Gabrielle Goodwin</t>
  </si>
  <si>
    <t>Mia Hodgkison</t>
  </si>
  <si>
    <t>Abbie Garnett</t>
  </si>
  <si>
    <t>Freya Vickers</t>
  </si>
  <si>
    <t>Layla Barrett</t>
  </si>
  <si>
    <t>Holly Caine</t>
  </si>
  <si>
    <t>Regional Level 5 Aged 10</t>
  </si>
  <si>
    <t>Kaitlyn Campbell</t>
  </si>
  <si>
    <t>Heather Davenport</t>
  </si>
  <si>
    <t>Lacey Quinn</t>
  </si>
  <si>
    <t>Molly Coghlan</t>
  </si>
  <si>
    <t>Kate Wigglesworth</t>
  </si>
  <si>
    <t>Sophie Wigglesworth</t>
  </si>
  <si>
    <t>Regional Level 5 Aged 11</t>
  </si>
  <si>
    <t>FIG Espoir</t>
  </si>
  <si>
    <t>Caitlin Taylor</t>
  </si>
  <si>
    <t>Eysha Horrocks</t>
  </si>
  <si>
    <t>Newall Green</t>
  </si>
  <si>
    <t>Amelia Owen</t>
  </si>
  <si>
    <t>Ella Mather</t>
  </si>
  <si>
    <t>Tameside</t>
  </si>
  <si>
    <t>Isobel Griffiths</t>
  </si>
  <si>
    <t>Rachel Kwan</t>
  </si>
  <si>
    <t>Nicole Brownrigg</t>
  </si>
  <si>
    <t>Bolton</t>
  </si>
  <si>
    <t>Francesca Hutchinson</t>
  </si>
  <si>
    <t>Level 6 Aged 12+</t>
  </si>
  <si>
    <t>Dezirai Morris</t>
  </si>
  <si>
    <t>Lucie Olive</t>
  </si>
  <si>
    <t>Hollie Spence</t>
  </si>
  <si>
    <t>Amy Melvin</t>
  </si>
  <si>
    <t>Middleton</t>
  </si>
  <si>
    <t>Level 6 Aged 9</t>
  </si>
  <si>
    <t>Lily Maskill</t>
  </si>
  <si>
    <t>Hollie Hardy</t>
  </si>
  <si>
    <t>Abigail Perrine</t>
  </si>
  <si>
    <t>Sophia Grimwshaw</t>
  </si>
  <si>
    <t>Layla Hargreaves</t>
  </si>
  <si>
    <t>Regional Level 4</t>
  </si>
  <si>
    <t>Regional Level 3</t>
  </si>
  <si>
    <t>Jenna Kenyon</t>
  </si>
  <si>
    <t>Holly Duffy</t>
  </si>
  <si>
    <t>Caitlin Mathieson</t>
  </si>
  <si>
    <t>Ellan Lang</t>
  </si>
  <si>
    <t>Lucy Mason</t>
  </si>
  <si>
    <t>Medlock</t>
  </si>
  <si>
    <t>Leonie Barton</t>
  </si>
  <si>
    <t>Abbi McNamara</t>
  </si>
  <si>
    <t>Katie Brooks</t>
  </si>
  <si>
    <t>Isabel Camelleri</t>
  </si>
  <si>
    <t>Lucie Davies (Junior)</t>
  </si>
  <si>
    <t>LinTing Guo</t>
  </si>
  <si>
    <t>Maddison Bell</t>
  </si>
  <si>
    <t>Lauren Henderson</t>
  </si>
  <si>
    <t>Keira Sherwood</t>
  </si>
  <si>
    <t>Grace Burgess</t>
  </si>
  <si>
    <t>Daria Walsh (Junior)</t>
  </si>
  <si>
    <t>Frankie Rossi</t>
  </si>
  <si>
    <t>Level 6 Aged 10</t>
  </si>
  <si>
    <t>Rose Maskill</t>
  </si>
  <si>
    <t>Chloe Lees</t>
  </si>
  <si>
    <t>Kyrah Patterson</t>
  </si>
  <si>
    <t>Gabby Widdall</t>
  </si>
  <si>
    <t>Katie Wood</t>
  </si>
  <si>
    <t>Level 6 Aged 11</t>
  </si>
  <si>
    <t>Georgie Sykes</t>
  </si>
  <si>
    <t>Libby Hardy</t>
  </si>
  <si>
    <t>Mia Carol</t>
  </si>
  <si>
    <t>Belle Reid</t>
  </si>
  <si>
    <t>Natalia Wood</t>
  </si>
  <si>
    <t>Kassie Corner</t>
  </si>
  <si>
    <t>Molly Brookes</t>
  </si>
  <si>
    <t>Sophie Slinn</t>
  </si>
  <si>
    <t>Freya Brurns</t>
  </si>
  <si>
    <t>Millie Taylor</t>
  </si>
  <si>
    <t>Level 5 Aged 12</t>
  </si>
  <si>
    <t>Aleicia Peters</t>
  </si>
  <si>
    <t>Emily Hesford</t>
  </si>
  <si>
    <t>Kayleigh Weston</t>
  </si>
  <si>
    <t>Hannah Marsh-Barton</t>
  </si>
  <si>
    <t>Darcey Flanagan</t>
  </si>
  <si>
    <t>Abigail Brown</t>
  </si>
  <si>
    <t>Lily Chau</t>
  </si>
  <si>
    <t>Keely Keelan</t>
  </si>
  <si>
    <t>Chloe Duckworth</t>
  </si>
  <si>
    <t>Martha Smith</t>
  </si>
  <si>
    <t>Elyce Pearson</t>
  </si>
  <si>
    <t>FIG Senior &amp; Junior</t>
  </si>
  <si>
    <t>Beth Giles (Jun)</t>
  </si>
  <si>
    <t>Lauren Campbell</t>
  </si>
  <si>
    <t>Jacinta Brackley</t>
  </si>
  <si>
    <t>Abby Meadow</t>
  </si>
  <si>
    <t>Nikita Peprah</t>
  </si>
  <si>
    <t>Amelie Froggatt</t>
  </si>
  <si>
    <t>Regional Level 5 Aged 16+</t>
  </si>
  <si>
    <t>Megan Jones</t>
  </si>
  <si>
    <t>Mollie Jones</t>
  </si>
  <si>
    <t>Libby Wilson</t>
  </si>
  <si>
    <t>Kay Chatwood</t>
  </si>
  <si>
    <t>Rachel Hibbert</t>
  </si>
  <si>
    <t>Daisy Broadbent</t>
  </si>
  <si>
    <t>Wendy Sarco</t>
  </si>
  <si>
    <t>Ella Wall</t>
  </si>
  <si>
    <t>Izzy Vaughan</t>
  </si>
  <si>
    <t>Megan Taylor</t>
  </si>
  <si>
    <t>Evie Spencer</t>
  </si>
  <si>
    <t>Jesica Lees</t>
  </si>
  <si>
    <t>Ella Morley</t>
  </si>
  <si>
    <t>Regional Level 5 Aged 13 to 15</t>
  </si>
  <si>
    <t>Bethany Hoadley</t>
  </si>
  <si>
    <t>Jessica Calvert</t>
  </si>
  <si>
    <t>Natalie Shores</t>
  </si>
  <si>
    <t>Simone Fairbrother</t>
  </si>
  <si>
    <t>Bethany Ravenscroft</t>
  </si>
  <si>
    <t>Eleanor Pratt</t>
  </si>
  <si>
    <t>Jessica Verity</t>
  </si>
  <si>
    <t>Kerry Gibbins</t>
  </si>
  <si>
    <t>Savanna Turner</t>
  </si>
  <si>
    <t>Natasha Robinson</t>
  </si>
  <si>
    <t>Heidi Robinson</t>
  </si>
  <si>
    <t>Ellie Toth</t>
  </si>
  <si>
    <t>Hannah Howarth</t>
  </si>
  <si>
    <t>Demi O'Rourke</t>
  </si>
  <si>
    <t>Ellen Skelton</t>
  </si>
  <si>
    <t>Beth Dryzmala</t>
  </si>
  <si>
    <t>Brooke Atherton</t>
  </si>
  <si>
    <t>National 4</t>
  </si>
  <si>
    <t>National 3</t>
  </si>
  <si>
    <t>National 2</t>
  </si>
  <si>
    <t>National 1</t>
  </si>
  <si>
    <t>Compulsory 2</t>
  </si>
  <si>
    <t>Caoimhe Wilkes</t>
  </si>
  <si>
    <t>Kayla Arends</t>
  </si>
  <si>
    <t>Robyn Eames</t>
  </si>
  <si>
    <t>Maya Ashcroft</t>
  </si>
  <si>
    <t>Anastasia Iacpini</t>
  </si>
  <si>
    <t>Macey McCormack</t>
  </si>
  <si>
    <t>Elise Gate</t>
  </si>
  <si>
    <t>Alycia Gill</t>
  </si>
  <si>
    <t>Beatrix Higginson</t>
  </si>
  <si>
    <t>Abigail Smith</t>
  </si>
  <si>
    <t>Elizabeth Howarth</t>
  </si>
  <si>
    <t>Scarlett Morris</t>
  </si>
  <si>
    <t>Elsa Jackson</t>
  </si>
  <si>
    <t>Abigail Hutton</t>
  </si>
  <si>
    <t>Annalise Lee</t>
  </si>
  <si>
    <t>Grace Perry</t>
  </si>
  <si>
    <t>Macy-Anne Douglas</t>
  </si>
  <si>
    <t>Millie Hewart</t>
  </si>
  <si>
    <t>Ruby Hewitt</t>
  </si>
  <si>
    <t>Olivia Roy</t>
  </si>
  <si>
    <t>Eleanor Canning</t>
  </si>
  <si>
    <t>India Avison-Brown</t>
  </si>
  <si>
    <t>Ayesha Abdullahi</t>
  </si>
  <si>
    <t>Aliyah Carter</t>
  </si>
  <si>
    <t>Top 6 Scores</t>
  </si>
  <si>
    <t>Level 6 Aged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</si>
</sst>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26"/>
      <color indexed="10"/>
      <name val="Calibri"/>
      <family val="2"/>
      <scheme val="minor"/>
    </font>
    <font>
      <b/>
      <sz val="22"/>
      <color indexed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1" xfId="0" quotePrefix="1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164" fontId="14" fillId="0" borderId="1" xfId="2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7" fillId="0" borderId="0" xfId="0" applyFont="1"/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164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1" xfId="0" quotePrefix="1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/>
    <xf numFmtId="0" fontId="9" fillId="0" borderId="0" xfId="0" applyFont="1"/>
    <xf numFmtId="0" fontId="15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/>
    <xf numFmtId="0" fontId="12" fillId="0" borderId="1" xfId="0" applyNumberFormat="1" applyFont="1" applyFill="1" applyBorder="1" applyAlignment="1">
      <alignment horizontal="center"/>
    </xf>
    <xf numFmtId="14" fontId="13" fillId="0" borderId="1" xfId="0" applyNumberFormat="1" applyFont="1" applyFill="1" applyBorder="1"/>
    <xf numFmtId="0" fontId="0" fillId="0" borderId="5" xfId="0" applyBorder="1"/>
    <xf numFmtId="0" fontId="0" fillId="0" borderId="6" xfId="0" applyBorder="1"/>
    <xf numFmtId="164" fontId="6" fillId="0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0" fillId="2" borderId="0" xfId="0" applyFill="1"/>
    <xf numFmtId="0" fontId="0" fillId="2" borderId="0" xfId="0" applyFill="1" applyBorder="1"/>
    <xf numFmtId="0" fontId="0" fillId="3" borderId="0" xfId="0" applyFill="1"/>
    <xf numFmtId="0" fontId="0" fillId="0" borderId="0" xfId="0" applyFill="1"/>
    <xf numFmtId="0" fontId="0" fillId="4" borderId="0" xfId="0" applyFill="1"/>
  </cellXfs>
  <cellStyles count="3">
    <cellStyle name="Normal" xfId="0" builtinId="0"/>
    <cellStyle name="Normal 2" xfId="1"/>
    <cellStyle name="Normal_Sheet1" xfId="2"/>
  </cellStyles>
  <dxfs count="24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7192" name="Rectangle 12">
          <a:extLst>
            <a:ext uri="{FF2B5EF4-FFF2-40B4-BE49-F238E27FC236}">
              <a16:creationId xmlns:a16="http://schemas.microsoft.com/office/drawing/2014/main" id="{00000000-0008-0000-0000-0000386A0000}"/>
            </a:ext>
          </a:extLst>
        </xdr:cNvPr>
        <xdr:cNvSpPr>
          <a:spLocks noChangeArrowheads="1"/>
        </xdr:cNvSpPr>
      </xdr:nvSpPr>
      <xdr:spPr bwMode="auto">
        <a:xfrm>
          <a:off x="457200" y="3143250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7193" name="Rectangle 13">
          <a:extLst>
            <a:ext uri="{FF2B5EF4-FFF2-40B4-BE49-F238E27FC236}">
              <a16:creationId xmlns:a16="http://schemas.microsoft.com/office/drawing/2014/main" id="{00000000-0008-0000-0000-0000396A0000}"/>
            </a:ext>
          </a:extLst>
        </xdr:cNvPr>
        <xdr:cNvSpPr>
          <a:spLocks noChangeArrowheads="1"/>
        </xdr:cNvSpPr>
      </xdr:nvSpPr>
      <xdr:spPr bwMode="auto">
        <a:xfrm>
          <a:off x="457200" y="3143250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7194" name="Rectangle 14">
          <a:extLst>
            <a:ext uri="{FF2B5EF4-FFF2-40B4-BE49-F238E27FC236}">
              <a16:creationId xmlns:a16="http://schemas.microsoft.com/office/drawing/2014/main" id="{00000000-0008-0000-0000-00003A6A0000}"/>
            </a:ext>
          </a:extLst>
        </xdr:cNvPr>
        <xdr:cNvSpPr>
          <a:spLocks noChangeArrowheads="1"/>
        </xdr:cNvSpPr>
      </xdr:nvSpPr>
      <xdr:spPr bwMode="auto">
        <a:xfrm>
          <a:off x="457200" y="3143250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7195" name="Rectangle 15">
          <a:extLst>
            <a:ext uri="{FF2B5EF4-FFF2-40B4-BE49-F238E27FC236}">
              <a16:creationId xmlns:a16="http://schemas.microsoft.com/office/drawing/2014/main" id="{00000000-0008-0000-0000-00003B6A0000}"/>
            </a:ext>
          </a:extLst>
        </xdr:cNvPr>
        <xdr:cNvSpPr>
          <a:spLocks noChangeArrowheads="1"/>
        </xdr:cNvSpPr>
      </xdr:nvSpPr>
      <xdr:spPr bwMode="auto">
        <a:xfrm>
          <a:off x="457200" y="3143250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27202" name="Rectangle 22">
          <a:extLst>
            <a:ext uri="{FF2B5EF4-FFF2-40B4-BE49-F238E27FC236}">
              <a16:creationId xmlns:a16="http://schemas.microsoft.com/office/drawing/2014/main" id="{00000000-0008-0000-0000-0000426A0000}"/>
            </a:ext>
          </a:extLst>
        </xdr:cNvPr>
        <xdr:cNvSpPr>
          <a:spLocks noChangeArrowheads="1"/>
        </xdr:cNvSpPr>
      </xdr:nvSpPr>
      <xdr:spPr bwMode="auto">
        <a:xfrm>
          <a:off x="457200" y="102393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27203" name="Rectangle 23">
          <a:extLst>
            <a:ext uri="{FF2B5EF4-FFF2-40B4-BE49-F238E27FC236}">
              <a16:creationId xmlns:a16="http://schemas.microsoft.com/office/drawing/2014/main" id="{00000000-0008-0000-0000-0000436A0000}"/>
            </a:ext>
          </a:extLst>
        </xdr:cNvPr>
        <xdr:cNvSpPr>
          <a:spLocks noChangeArrowheads="1"/>
        </xdr:cNvSpPr>
      </xdr:nvSpPr>
      <xdr:spPr bwMode="auto">
        <a:xfrm>
          <a:off x="457200" y="102393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27204" name="Rectangle 24">
          <a:extLst>
            <a:ext uri="{FF2B5EF4-FFF2-40B4-BE49-F238E27FC236}">
              <a16:creationId xmlns:a16="http://schemas.microsoft.com/office/drawing/2014/main" id="{00000000-0008-0000-0000-0000446A0000}"/>
            </a:ext>
          </a:extLst>
        </xdr:cNvPr>
        <xdr:cNvSpPr>
          <a:spLocks noChangeArrowheads="1"/>
        </xdr:cNvSpPr>
      </xdr:nvSpPr>
      <xdr:spPr bwMode="auto">
        <a:xfrm>
          <a:off x="457200" y="102393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27205" name="Rectangle 25">
          <a:extLst>
            <a:ext uri="{FF2B5EF4-FFF2-40B4-BE49-F238E27FC236}">
              <a16:creationId xmlns:a16="http://schemas.microsoft.com/office/drawing/2014/main" id="{00000000-0008-0000-0000-0000456A0000}"/>
            </a:ext>
          </a:extLst>
        </xdr:cNvPr>
        <xdr:cNvSpPr>
          <a:spLocks noChangeArrowheads="1"/>
        </xdr:cNvSpPr>
      </xdr:nvSpPr>
      <xdr:spPr bwMode="auto">
        <a:xfrm>
          <a:off x="457200" y="102393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27206" name="Rectangle 26">
          <a:extLst>
            <a:ext uri="{FF2B5EF4-FFF2-40B4-BE49-F238E27FC236}">
              <a16:creationId xmlns:a16="http://schemas.microsoft.com/office/drawing/2014/main" id="{00000000-0008-0000-0000-0000466A0000}"/>
            </a:ext>
          </a:extLst>
        </xdr:cNvPr>
        <xdr:cNvSpPr>
          <a:spLocks noChangeArrowheads="1"/>
        </xdr:cNvSpPr>
      </xdr:nvSpPr>
      <xdr:spPr bwMode="auto">
        <a:xfrm>
          <a:off x="457200" y="102393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27207" name="Rectangle 27">
          <a:extLst>
            <a:ext uri="{FF2B5EF4-FFF2-40B4-BE49-F238E27FC236}">
              <a16:creationId xmlns:a16="http://schemas.microsoft.com/office/drawing/2014/main" id="{00000000-0008-0000-0000-0000476A0000}"/>
            </a:ext>
          </a:extLst>
        </xdr:cNvPr>
        <xdr:cNvSpPr>
          <a:spLocks noChangeArrowheads="1"/>
        </xdr:cNvSpPr>
      </xdr:nvSpPr>
      <xdr:spPr bwMode="auto">
        <a:xfrm>
          <a:off x="457200" y="102393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27208" name="Rectangle 16">
          <a:extLst>
            <a:ext uri="{FF2B5EF4-FFF2-40B4-BE49-F238E27FC236}">
              <a16:creationId xmlns:a16="http://schemas.microsoft.com/office/drawing/2014/main" id="{00000000-0008-0000-0000-0000486A0000}"/>
            </a:ext>
          </a:extLst>
        </xdr:cNvPr>
        <xdr:cNvSpPr>
          <a:spLocks noChangeArrowheads="1"/>
        </xdr:cNvSpPr>
      </xdr:nvSpPr>
      <xdr:spPr bwMode="auto">
        <a:xfrm>
          <a:off x="457200" y="176688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27209" name="Rectangle 17">
          <a:extLst>
            <a:ext uri="{FF2B5EF4-FFF2-40B4-BE49-F238E27FC236}">
              <a16:creationId xmlns:a16="http://schemas.microsoft.com/office/drawing/2014/main" id="{00000000-0008-0000-0000-0000496A0000}"/>
            </a:ext>
          </a:extLst>
        </xdr:cNvPr>
        <xdr:cNvSpPr>
          <a:spLocks noChangeArrowheads="1"/>
        </xdr:cNvSpPr>
      </xdr:nvSpPr>
      <xdr:spPr bwMode="auto">
        <a:xfrm>
          <a:off x="457200" y="176688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27210" name="Rectangle 18">
          <a:extLst>
            <a:ext uri="{FF2B5EF4-FFF2-40B4-BE49-F238E27FC236}">
              <a16:creationId xmlns:a16="http://schemas.microsoft.com/office/drawing/2014/main" id="{00000000-0008-0000-0000-00004A6A0000}"/>
            </a:ext>
          </a:extLst>
        </xdr:cNvPr>
        <xdr:cNvSpPr>
          <a:spLocks noChangeArrowheads="1"/>
        </xdr:cNvSpPr>
      </xdr:nvSpPr>
      <xdr:spPr bwMode="auto">
        <a:xfrm>
          <a:off x="457200" y="176688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27211" name="Rectangle 19">
          <a:extLst>
            <a:ext uri="{FF2B5EF4-FFF2-40B4-BE49-F238E27FC236}">
              <a16:creationId xmlns:a16="http://schemas.microsoft.com/office/drawing/2014/main" id="{00000000-0008-0000-0000-00004B6A0000}"/>
            </a:ext>
          </a:extLst>
        </xdr:cNvPr>
        <xdr:cNvSpPr>
          <a:spLocks noChangeArrowheads="1"/>
        </xdr:cNvSpPr>
      </xdr:nvSpPr>
      <xdr:spPr bwMode="auto">
        <a:xfrm>
          <a:off x="457200" y="176688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27212" name="Rectangle 20">
          <a:extLst>
            <a:ext uri="{FF2B5EF4-FFF2-40B4-BE49-F238E27FC236}">
              <a16:creationId xmlns:a16="http://schemas.microsoft.com/office/drawing/2014/main" id="{00000000-0008-0000-0000-00004C6A0000}"/>
            </a:ext>
          </a:extLst>
        </xdr:cNvPr>
        <xdr:cNvSpPr>
          <a:spLocks noChangeArrowheads="1"/>
        </xdr:cNvSpPr>
      </xdr:nvSpPr>
      <xdr:spPr bwMode="auto">
        <a:xfrm>
          <a:off x="457200" y="176688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27213" name="Rectangle 21">
          <a:extLst>
            <a:ext uri="{FF2B5EF4-FFF2-40B4-BE49-F238E27FC236}">
              <a16:creationId xmlns:a16="http://schemas.microsoft.com/office/drawing/2014/main" id="{00000000-0008-0000-0000-00004D6A0000}"/>
            </a:ext>
          </a:extLst>
        </xdr:cNvPr>
        <xdr:cNvSpPr>
          <a:spLocks noChangeArrowheads="1"/>
        </xdr:cNvSpPr>
      </xdr:nvSpPr>
      <xdr:spPr bwMode="auto">
        <a:xfrm>
          <a:off x="457200" y="17668875"/>
          <a:ext cx="91440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11</xdr:col>
      <xdr:colOff>0</xdr:colOff>
      <xdr:row>20</xdr:row>
      <xdr:rowOff>0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8E343A08-B4FC-49DC-AF6E-263EE23189AF}"/>
            </a:ext>
          </a:extLst>
        </xdr:cNvPr>
        <xdr:cNvSpPr>
          <a:spLocks noChangeArrowheads="1"/>
        </xdr:cNvSpPr>
      </xdr:nvSpPr>
      <xdr:spPr bwMode="auto">
        <a:xfrm>
          <a:off x="457200" y="638175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11</xdr:col>
      <xdr:colOff>0</xdr:colOff>
      <xdr:row>20</xdr:row>
      <xdr:rowOff>0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D5628ECB-1B6B-47D2-A541-BF49951A7379}"/>
            </a:ext>
          </a:extLst>
        </xdr:cNvPr>
        <xdr:cNvSpPr>
          <a:spLocks noChangeArrowheads="1"/>
        </xdr:cNvSpPr>
      </xdr:nvSpPr>
      <xdr:spPr bwMode="auto">
        <a:xfrm>
          <a:off x="457200" y="638175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11</xdr:col>
      <xdr:colOff>0</xdr:colOff>
      <xdr:row>20</xdr:row>
      <xdr:rowOff>0</xdr:rowOff>
    </xdr:to>
    <xdr:sp macro="" textlink="">
      <xdr:nvSpPr>
        <xdr:cNvPr id="4" name="Rectangle 14">
          <a:extLst>
            <a:ext uri="{FF2B5EF4-FFF2-40B4-BE49-F238E27FC236}">
              <a16:creationId xmlns:a16="http://schemas.microsoft.com/office/drawing/2014/main" id="{E75471B0-CF70-403B-A078-CBE6D48D1D0C}"/>
            </a:ext>
          </a:extLst>
        </xdr:cNvPr>
        <xdr:cNvSpPr>
          <a:spLocks noChangeArrowheads="1"/>
        </xdr:cNvSpPr>
      </xdr:nvSpPr>
      <xdr:spPr bwMode="auto">
        <a:xfrm>
          <a:off x="457200" y="638175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11</xdr:col>
      <xdr:colOff>0</xdr:colOff>
      <xdr:row>20</xdr:row>
      <xdr:rowOff>0</xdr:rowOff>
    </xdr:to>
    <xdr:sp macro="" textlink="">
      <xdr:nvSpPr>
        <xdr:cNvPr id="5" name="Rectangle 15">
          <a:extLst>
            <a:ext uri="{FF2B5EF4-FFF2-40B4-BE49-F238E27FC236}">
              <a16:creationId xmlns:a16="http://schemas.microsoft.com/office/drawing/2014/main" id="{BF6D4DD8-3402-403A-A008-4863CDE426A2}"/>
            </a:ext>
          </a:extLst>
        </xdr:cNvPr>
        <xdr:cNvSpPr>
          <a:spLocks noChangeArrowheads="1"/>
        </xdr:cNvSpPr>
      </xdr:nvSpPr>
      <xdr:spPr bwMode="auto">
        <a:xfrm>
          <a:off x="457200" y="638175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22">
          <a:extLst>
            <a:ext uri="{FF2B5EF4-FFF2-40B4-BE49-F238E27FC236}">
              <a16:creationId xmlns:a16="http://schemas.microsoft.com/office/drawing/2014/main" id="{2DDA2C4C-C811-4A48-B284-F02CDD43198A}"/>
            </a:ext>
          </a:extLst>
        </xdr:cNvPr>
        <xdr:cNvSpPr>
          <a:spLocks noChangeArrowheads="1"/>
        </xdr:cNvSpPr>
      </xdr:nvSpPr>
      <xdr:spPr bwMode="auto">
        <a:xfrm>
          <a:off x="457200" y="933450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23">
          <a:extLst>
            <a:ext uri="{FF2B5EF4-FFF2-40B4-BE49-F238E27FC236}">
              <a16:creationId xmlns:a16="http://schemas.microsoft.com/office/drawing/2014/main" id="{E567A32E-CBC8-48C4-9706-5AD9A58C0D2D}"/>
            </a:ext>
          </a:extLst>
        </xdr:cNvPr>
        <xdr:cNvSpPr>
          <a:spLocks noChangeArrowheads="1"/>
        </xdr:cNvSpPr>
      </xdr:nvSpPr>
      <xdr:spPr bwMode="auto">
        <a:xfrm>
          <a:off x="457200" y="933450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8" name="Rectangle 24">
          <a:extLst>
            <a:ext uri="{FF2B5EF4-FFF2-40B4-BE49-F238E27FC236}">
              <a16:creationId xmlns:a16="http://schemas.microsoft.com/office/drawing/2014/main" id="{A5178158-2513-4AA3-9D8F-5ACDC001293B}"/>
            </a:ext>
          </a:extLst>
        </xdr:cNvPr>
        <xdr:cNvSpPr>
          <a:spLocks noChangeArrowheads="1"/>
        </xdr:cNvSpPr>
      </xdr:nvSpPr>
      <xdr:spPr bwMode="auto">
        <a:xfrm>
          <a:off x="457200" y="933450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9" name="Rectangle 25">
          <a:extLst>
            <a:ext uri="{FF2B5EF4-FFF2-40B4-BE49-F238E27FC236}">
              <a16:creationId xmlns:a16="http://schemas.microsoft.com/office/drawing/2014/main" id="{9C806DEC-F944-4571-A50A-AA0148141711}"/>
            </a:ext>
          </a:extLst>
        </xdr:cNvPr>
        <xdr:cNvSpPr>
          <a:spLocks noChangeArrowheads="1"/>
        </xdr:cNvSpPr>
      </xdr:nvSpPr>
      <xdr:spPr bwMode="auto">
        <a:xfrm>
          <a:off x="457200" y="933450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CC0D6B5B-0E22-4405-824C-89B4A436B714}"/>
            </a:ext>
          </a:extLst>
        </xdr:cNvPr>
        <xdr:cNvSpPr>
          <a:spLocks noChangeArrowheads="1"/>
        </xdr:cNvSpPr>
      </xdr:nvSpPr>
      <xdr:spPr bwMode="auto">
        <a:xfrm>
          <a:off x="457200" y="933450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1" name="Rectangle 27">
          <a:extLst>
            <a:ext uri="{FF2B5EF4-FFF2-40B4-BE49-F238E27FC236}">
              <a16:creationId xmlns:a16="http://schemas.microsoft.com/office/drawing/2014/main" id="{BFB41D04-7D89-4E7B-8221-41DA7F9E443A}"/>
            </a:ext>
          </a:extLst>
        </xdr:cNvPr>
        <xdr:cNvSpPr>
          <a:spLocks noChangeArrowheads="1"/>
        </xdr:cNvSpPr>
      </xdr:nvSpPr>
      <xdr:spPr bwMode="auto">
        <a:xfrm>
          <a:off x="457200" y="9334500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2" name="Rectangle 16">
          <a:extLst>
            <a:ext uri="{FF2B5EF4-FFF2-40B4-BE49-F238E27FC236}">
              <a16:creationId xmlns:a16="http://schemas.microsoft.com/office/drawing/2014/main" id="{CBF25EDF-E95D-4B05-A81D-E2BEE8E2A140}"/>
            </a:ext>
          </a:extLst>
        </xdr:cNvPr>
        <xdr:cNvSpPr>
          <a:spLocks noChangeArrowheads="1"/>
        </xdr:cNvSpPr>
      </xdr:nvSpPr>
      <xdr:spPr bwMode="auto">
        <a:xfrm>
          <a:off x="457200" y="14906625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3" name="Rectangle 17">
          <a:extLst>
            <a:ext uri="{FF2B5EF4-FFF2-40B4-BE49-F238E27FC236}">
              <a16:creationId xmlns:a16="http://schemas.microsoft.com/office/drawing/2014/main" id="{BC342EF4-DD5C-48CB-BADE-B54C8A9928F8}"/>
            </a:ext>
          </a:extLst>
        </xdr:cNvPr>
        <xdr:cNvSpPr>
          <a:spLocks noChangeArrowheads="1"/>
        </xdr:cNvSpPr>
      </xdr:nvSpPr>
      <xdr:spPr bwMode="auto">
        <a:xfrm>
          <a:off x="457200" y="14906625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4" name="Rectangle 18">
          <a:extLst>
            <a:ext uri="{FF2B5EF4-FFF2-40B4-BE49-F238E27FC236}">
              <a16:creationId xmlns:a16="http://schemas.microsoft.com/office/drawing/2014/main" id="{8E1AC5A2-814C-4483-8981-B0048759E6EA}"/>
            </a:ext>
          </a:extLst>
        </xdr:cNvPr>
        <xdr:cNvSpPr>
          <a:spLocks noChangeArrowheads="1"/>
        </xdr:cNvSpPr>
      </xdr:nvSpPr>
      <xdr:spPr bwMode="auto">
        <a:xfrm>
          <a:off x="457200" y="14906625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5" name="Rectangle 19">
          <a:extLst>
            <a:ext uri="{FF2B5EF4-FFF2-40B4-BE49-F238E27FC236}">
              <a16:creationId xmlns:a16="http://schemas.microsoft.com/office/drawing/2014/main" id="{5F38E915-9244-444C-AD71-BBCBC991D52B}"/>
            </a:ext>
          </a:extLst>
        </xdr:cNvPr>
        <xdr:cNvSpPr>
          <a:spLocks noChangeArrowheads="1"/>
        </xdr:cNvSpPr>
      </xdr:nvSpPr>
      <xdr:spPr bwMode="auto">
        <a:xfrm>
          <a:off x="457200" y="14906625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6" name="Rectangle 20">
          <a:extLst>
            <a:ext uri="{FF2B5EF4-FFF2-40B4-BE49-F238E27FC236}">
              <a16:creationId xmlns:a16="http://schemas.microsoft.com/office/drawing/2014/main" id="{63DAC085-1FCF-4E57-93C9-54EE89009AB4}"/>
            </a:ext>
          </a:extLst>
        </xdr:cNvPr>
        <xdr:cNvSpPr>
          <a:spLocks noChangeArrowheads="1"/>
        </xdr:cNvSpPr>
      </xdr:nvSpPr>
      <xdr:spPr bwMode="auto">
        <a:xfrm>
          <a:off x="457200" y="14906625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7" name="Rectangle 21">
          <a:extLst>
            <a:ext uri="{FF2B5EF4-FFF2-40B4-BE49-F238E27FC236}">
              <a16:creationId xmlns:a16="http://schemas.microsoft.com/office/drawing/2014/main" id="{9A4C52CB-6950-40BF-B430-8D705ADCF980}"/>
            </a:ext>
          </a:extLst>
        </xdr:cNvPr>
        <xdr:cNvSpPr>
          <a:spLocks noChangeArrowheads="1"/>
        </xdr:cNvSpPr>
      </xdr:nvSpPr>
      <xdr:spPr bwMode="auto">
        <a:xfrm>
          <a:off x="457200" y="14906625"/>
          <a:ext cx="926782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63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18" name="Rectangle 12">
          <a:extLst>
            <a:ext uri="{FF2B5EF4-FFF2-40B4-BE49-F238E27FC236}">
              <a16:creationId xmlns:a16="http://schemas.microsoft.com/office/drawing/2014/main" id="{D6B7CC30-05A2-4A82-A0E8-C8740C04FD0B}"/>
            </a:ext>
          </a:extLst>
        </xdr:cNvPr>
        <xdr:cNvSpPr>
          <a:spLocks noChangeArrowheads="1"/>
        </xdr:cNvSpPr>
      </xdr:nvSpPr>
      <xdr:spPr bwMode="auto">
        <a:xfrm>
          <a:off x="452438" y="4714875"/>
          <a:ext cx="9263062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63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19" name="Rectangle 13">
          <a:extLst>
            <a:ext uri="{FF2B5EF4-FFF2-40B4-BE49-F238E27FC236}">
              <a16:creationId xmlns:a16="http://schemas.microsoft.com/office/drawing/2014/main" id="{990EC1C4-E218-482C-8F16-FBA06C551DAF}"/>
            </a:ext>
          </a:extLst>
        </xdr:cNvPr>
        <xdr:cNvSpPr>
          <a:spLocks noChangeArrowheads="1"/>
        </xdr:cNvSpPr>
      </xdr:nvSpPr>
      <xdr:spPr bwMode="auto">
        <a:xfrm>
          <a:off x="452438" y="4714875"/>
          <a:ext cx="9263062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63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20" name="Rectangle 14">
          <a:extLst>
            <a:ext uri="{FF2B5EF4-FFF2-40B4-BE49-F238E27FC236}">
              <a16:creationId xmlns:a16="http://schemas.microsoft.com/office/drawing/2014/main" id="{B5A34F2C-67C8-4282-B2A3-97CC1A84F6EA}"/>
            </a:ext>
          </a:extLst>
        </xdr:cNvPr>
        <xdr:cNvSpPr>
          <a:spLocks noChangeArrowheads="1"/>
        </xdr:cNvSpPr>
      </xdr:nvSpPr>
      <xdr:spPr bwMode="auto">
        <a:xfrm>
          <a:off x="452438" y="4714875"/>
          <a:ext cx="9263062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63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21" name="Rectangle 15">
          <a:extLst>
            <a:ext uri="{FF2B5EF4-FFF2-40B4-BE49-F238E27FC236}">
              <a16:creationId xmlns:a16="http://schemas.microsoft.com/office/drawing/2014/main" id="{3D7F5366-86B3-4364-9EDC-B51CC753AE83}"/>
            </a:ext>
          </a:extLst>
        </xdr:cNvPr>
        <xdr:cNvSpPr>
          <a:spLocks noChangeArrowheads="1"/>
        </xdr:cNvSpPr>
      </xdr:nvSpPr>
      <xdr:spPr bwMode="auto">
        <a:xfrm>
          <a:off x="452438" y="4714875"/>
          <a:ext cx="9263062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72</xdr:row>
      <xdr:rowOff>0</xdr:rowOff>
    </xdr:from>
    <xdr:to>
      <xdr:col>11</xdr:col>
      <xdr:colOff>0</xdr:colOff>
      <xdr:row>73</xdr:row>
      <xdr:rowOff>0</xdr:rowOff>
    </xdr:to>
    <xdr:sp macro="" textlink="">
      <xdr:nvSpPr>
        <xdr:cNvPr id="26" name="Rectangle 12">
          <a:extLst>
            <a:ext uri="{FF2B5EF4-FFF2-40B4-BE49-F238E27FC236}">
              <a16:creationId xmlns:a16="http://schemas.microsoft.com/office/drawing/2014/main" id="{497339CB-E654-4BED-913F-136D3A67E450}"/>
            </a:ext>
          </a:extLst>
        </xdr:cNvPr>
        <xdr:cNvSpPr>
          <a:spLocks noChangeArrowheads="1"/>
        </xdr:cNvSpPr>
      </xdr:nvSpPr>
      <xdr:spPr bwMode="auto">
        <a:xfrm>
          <a:off x="452438" y="15478125"/>
          <a:ext cx="9263062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72</xdr:row>
      <xdr:rowOff>0</xdr:rowOff>
    </xdr:from>
    <xdr:to>
      <xdr:col>11</xdr:col>
      <xdr:colOff>0</xdr:colOff>
      <xdr:row>73</xdr:row>
      <xdr:rowOff>0</xdr:rowOff>
    </xdr:to>
    <xdr:sp macro="" textlink="">
      <xdr:nvSpPr>
        <xdr:cNvPr id="27" name="Rectangle 13">
          <a:extLst>
            <a:ext uri="{FF2B5EF4-FFF2-40B4-BE49-F238E27FC236}">
              <a16:creationId xmlns:a16="http://schemas.microsoft.com/office/drawing/2014/main" id="{AE2D8A07-BBF2-4287-BB5B-72BB41A355A1}"/>
            </a:ext>
          </a:extLst>
        </xdr:cNvPr>
        <xdr:cNvSpPr>
          <a:spLocks noChangeArrowheads="1"/>
        </xdr:cNvSpPr>
      </xdr:nvSpPr>
      <xdr:spPr bwMode="auto">
        <a:xfrm>
          <a:off x="452438" y="15478125"/>
          <a:ext cx="9263062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72</xdr:row>
      <xdr:rowOff>0</xdr:rowOff>
    </xdr:from>
    <xdr:to>
      <xdr:col>11</xdr:col>
      <xdr:colOff>0</xdr:colOff>
      <xdr:row>73</xdr:row>
      <xdr:rowOff>0</xdr:rowOff>
    </xdr:to>
    <xdr:sp macro="" textlink="">
      <xdr:nvSpPr>
        <xdr:cNvPr id="28" name="Rectangle 14">
          <a:extLst>
            <a:ext uri="{FF2B5EF4-FFF2-40B4-BE49-F238E27FC236}">
              <a16:creationId xmlns:a16="http://schemas.microsoft.com/office/drawing/2014/main" id="{D252278B-94B2-44E4-9FF6-3A497F2236B5}"/>
            </a:ext>
          </a:extLst>
        </xdr:cNvPr>
        <xdr:cNvSpPr>
          <a:spLocks noChangeArrowheads="1"/>
        </xdr:cNvSpPr>
      </xdr:nvSpPr>
      <xdr:spPr bwMode="auto">
        <a:xfrm>
          <a:off x="452438" y="15478125"/>
          <a:ext cx="9263062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72</xdr:row>
      <xdr:rowOff>0</xdr:rowOff>
    </xdr:from>
    <xdr:to>
      <xdr:col>11</xdr:col>
      <xdr:colOff>0</xdr:colOff>
      <xdr:row>73</xdr:row>
      <xdr:rowOff>0</xdr:rowOff>
    </xdr:to>
    <xdr:sp macro="" textlink="">
      <xdr:nvSpPr>
        <xdr:cNvPr id="29" name="Rectangle 15">
          <a:extLst>
            <a:ext uri="{FF2B5EF4-FFF2-40B4-BE49-F238E27FC236}">
              <a16:creationId xmlns:a16="http://schemas.microsoft.com/office/drawing/2014/main" id="{0AF66227-B1FC-435F-94F4-F35B8BB59855}"/>
            </a:ext>
          </a:extLst>
        </xdr:cNvPr>
        <xdr:cNvSpPr>
          <a:spLocks noChangeArrowheads="1"/>
        </xdr:cNvSpPr>
      </xdr:nvSpPr>
      <xdr:spPr bwMode="auto">
        <a:xfrm>
          <a:off x="452438" y="15478125"/>
          <a:ext cx="9263062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topLeftCell="A37" zoomScale="70" zoomScaleNormal="70" zoomScalePageLayoutView="50" workbookViewId="0">
      <selection activeCell="A54" sqref="A54:XFD54"/>
    </sheetView>
  </sheetViews>
  <sheetFormatPr defaultRowHeight="18.75" x14ac:dyDescent="0.3"/>
  <cols>
    <col min="1" max="1" width="6.85546875" style="32" customWidth="1"/>
    <col min="2" max="2" width="27.5703125" style="32" customWidth="1"/>
    <col min="3" max="3" width="25.140625" style="32" customWidth="1"/>
    <col min="4" max="4" width="11.28515625" style="33" customWidth="1"/>
    <col min="5" max="5" width="10.7109375" style="33" customWidth="1"/>
    <col min="6" max="7" width="10.7109375" style="32" customWidth="1"/>
    <col min="8" max="9" width="10.7109375" style="33" customWidth="1"/>
    <col min="10" max="11" width="10.7109375" style="32" customWidth="1"/>
    <col min="12" max="12" width="11.85546875" style="33" bestFit="1" customWidth="1"/>
    <col min="13" max="13" width="11.7109375" style="33" customWidth="1"/>
    <col min="14" max="15" width="10.7109375" style="32" customWidth="1"/>
    <col min="16" max="17" width="10.7109375" style="33" customWidth="1"/>
    <col min="18" max="18" width="12" style="32" customWidth="1"/>
    <col min="19" max="19" width="10.7109375" style="32" customWidth="1"/>
    <col min="20" max="20" width="11.85546875" style="32" bestFit="1" customWidth="1"/>
    <col min="21" max="21" width="11.140625" style="32" bestFit="1" customWidth="1"/>
    <col min="22" max="22" width="9.140625" style="32" customWidth="1"/>
    <col min="23" max="33" width="9.140625" style="32" hidden="1" customWidth="1"/>
    <col min="34" max="16384" width="9.140625" style="34"/>
  </cols>
  <sheetData>
    <row r="1" spans="1:33" ht="26.25" x14ac:dyDescent="0.4">
      <c r="A1" s="44" t="s">
        <v>69</v>
      </c>
      <c r="C1" s="36"/>
      <c r="D1" s="37"/>
      <c r="G1" s="35"/>
    </row>
    <row r="3" spans="1:33" s="40" customFormat="1" x14ac:dyDescent="0.3">
      <c r="A3" s="7" t="s">
        <v>9</v>
      </c>
      <c r="B3" s="7" t="s">
        <v>8</v>
      </c>
      <c r="C3" s="7" t="s">
        <v>11</v>
      </c>
      <c r="D3" s="51" t="s">
        <v>0</v>
      </c>
      <c r="E3" s="52"/>
      <c r="F3" s="52"/>
      <c r="G3" s="53"/>
      <c r="H3" s="51" t="s">
        <v>1</v>
      </c>
      <c r="I3" s="52"/>
      <c r="J3" s="52"/>
      <c r="K3" s="53"/>
      <c r="L3" s="51" t="s">
        <v>2</v>
      </c>
      <c r="M3" s="52"/>
      <c r="N3" s="52"/>
      <c r="O3" s="53"/>
      <c r="P3" s="51" t="s">
        <v>3</v>
      </c>
      <c r="Q3" s="52"/>
      <c r="R3" s="52"/>
      <c r="S3" s="53"/>
      <c r="T3" s="49" t="s">
        <v>4</v>
      </c>
      <c r="U3" s="50"/>
      <c r="V3" s="38"/>
      <c r="W3" s="39"/>
      <c r="X3" s="39" t="s">
        <v>34</v>
      </c>
      <c r="Y3" s="39"/>
      <c r="Z3" s="38" t="s">
        <v>35</v>
      </c>
      <c r="AA3" s="38"/>
      <c r="AB3" s="39" t="s">
        <v>2</v>
      </c>
      <c r="AC3" s="39"/>
      <c r="AD3" s="38" t="s">
        <v>36</v>
      </c>
      <c r="AE3" s="38"/>
      <c r="AF3" s="38" t="s">
        <v>4</v>
      </c>
      <c r="AG3" s="38"/>
    </row>
    <row r="4" spans="1:33" s="43" customFormat="1" x14ac:dyDescent="0.3">
      <c r="A4" s="41" t="s">
        <v>7</v>
      </c>
      <c r="B4" s="13"/>
      <c r="C4" s="13"/>
      <c r="D4" s="14" t="s">
        <v>10</v>
      </c>
      <c r="E4" s="14" t="s">
        <v>15</v>
      </c>
      <c r="F4" s="15" t="s">
        <v>5</v>
      </c>
      <c r="G4" s="13" t="s">
        <v>6</v>
      </c>
      <c r="H4" s="14" t="s">
        <v>10</v>
      </c>
      <c r="I4" s="14" t="s">
        <v>15</v>
      </c>
      <c r="J4" s="15" t="s">
        <v>5</v>
      </c>
      <c r="K4" s="13" t="s">
        <v>6</v>
      </c>
      <c r="L4" s="14" t="s">
        <v>10</v>
      </c>
      <c r="M4" s="14" t="s">
        <v>15</v>
      </c>
      <c r="N4" s="15" t="s">
        <v>5</v>
      </c>
      <c r="O4" s="13" t="s">
        <v>6</v>
      </c>
      <c r="P4" s="14" t="s">
        <v>10</v>
      </c>
      <c r="Q4" s="14" t="s">
        <v>15</v>
      </c>
      <c r="R4" s="15" t="s">
        <v>5</v>
      </c>
      <c r="S4" s="13" t="s">
        <v>6</v>
      </c>
      <c r="T4" s="15" t="s">
        <v>5</v>
      </c>
      <c r="U4" s="13" t="s">
        <v>6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x14ac:dyDescent="0.3">
      <c r="A5" s="19">
        <v>1</v>
      </c>
      <c r="B5" s="20" t="s">
        <v>47</v>
      </c>
      <c r="C5" s="21" t="s">
        <v>14</v>
      </c>
      <c r="D5" s="22">
        <v>2</v>
      </c>
      <c r="E5" s="22">
        <v>9.3000000000000007</v>
      </c>
      <c r="F5" s="23">
        <f>D5+E5</f>
        <v>11.3</v>
      </c>
      <c r="G5" s="24">
        <f>VLOOKUP(F5,X$5:Y$22,2,FALSE)</f>
        <v>1</v>
      </c>
      <c r="H5" s="22">
        <v>2.4</v>
      </c>
      <c r="I5" s="22">
        <v>7.85</v>
      </c>
      <c r="J5" s="23">
        <f>H5+I5</f>
        <v>10.25</v>
      </c>
      <c r="K5" s="24">
        <f>VLOOKUP(J5,Z$5:AA$22,2,FALSE)</f>
        <v>3</v>
      </c>
      <c r="L5" s="22">
        <v>2.6</v>
      </c>
      <c r="M5" s="22">
        <v>6.2670000000000003</v>
      </c>
      <c r="N5" s="23">
        <f>L5+M5</f>
        <v>8.8670000000000009</v>
      </c>
      <c r="O5" s="24">
        <f>VLOOKUP(N5,AB$5:AC$22,2,FALSE)</f>
        <v>12</v>
      </c>
      <c r="P5" s="22">
        <v>2.9</v>
      </c>
      <c r="Q5" s="22">
        <v>7.43</v>
      </c>
      <c r="R5" s="23">
        <f>P5+Q5</f>
        <v>10.33</v>
      </c>
      <c r="S5" s="24">
        <f>VLOOKUP(R5,AD$5:AE$22,2,FALSE)</f>
        <v>10</v>
      </c>
      <c r="T5" s="23">
        <f>R5+N5+J5+F5</f>
        <v>40.747</v>
      </c>
      <c r="U5" s="24">
        <f>VLOOKUP(T5,AF$5:AG$22,2,FALSE)</f>
        <v>6</v>
      </c>
      <c r="W5" s="32">
        <v>1</v>
      </c>
      <c r="X5" s="32">
        <f>LARGE(F$5:F$22,$W5)</f>
        <v>11.3</v>
      </c>
      <c r="Y5" s="32">
        <f>IF(X5=X4,Y4,Y4+1)</f>
        <v>1</v>
      </c>
      <c r="Z5" s="32">
        <f>LARGE(J$5:J$22,$W5)</f>
        <v>10.7</v>
      </c>
      <c r="AA5" s="32">
        <f>IF(Z5=Z4,AA4,AA4+1)</f>
        <v>1</v>
      </c>
      <c r="AB5" s="32">
        <f>LARGE(N$5:N$22,$W5)</f>
        <v>10.766999999999999</v>
      </c>
      <c r="AC5" s="32">
        <f>IF(AB5=AB4,AC4,AC4+1)</f>
        <v>1</v>
      </c>
      <c r="AD5" s="32">
        <f>LARGE(R$5:R$22,$W5)</f>
        <v>11.8</v>
      </c>
      <c r="AE5" s="32">
        <f>IF(AD5=AD4,AE4,AE4+1)</f>
        <v>1</v>
      </c>
      <c r="AF5" s="32">
        <f>LARGE(T$5:T$22,$W5)</f>
        <v>43.266999999999996</v>
      </c>
      <c r="AG5" s="32">
        <f>IF(AF5=AF4,AG4,AG4+1)</f>
        <v>1</v>
      </c>
    </row>
    <row r="6" spans="1:33" x14ac:dyDescent="0.3">
      <c r="A6" s="19">
        <v>2</v>
      </c>
      <c r="B6" s="20" t="s">
        <v>58</v>
      </c>
      <c r="C6" s="21" t="s">
        <v>14</v>
      </c>
      <c r="D6" s="22">
        <v>2</v>
      </c>
      <c r="E6" s="22">
        <v>8.85</v>
      </c>
      <c r="F6" s="23">
        <f t="shared" ref="F6:F22" si="0">D6+E6</f>
        <v>10.85</v>
      </c>
      <c r="G6" s="24">
        <f t="shared" ref="G6:G22" si="1">VLOOKUP(F6,X$5:Y$22,2,FALSE)</f>
        <v>7</v>
      </c>
      <c r="H6" s="22">
        <v>2.4</v>
      </c>
      <c r="I6" s="22">
        <v>7.2</v>
      </c>
      <c r="J6" s="23">
        <f t="shared" ref="J6:J22" si="2">H6+I6</f>
        <v>9.6</v>
      </c>
      <c r="K6" s="24">
        <f t="shared" ref="K6:K22" si="3">VLOOKUP(J6,Z$5:AA$22,2,FALSE)</f>
        <v>8</v>
      </c>
      <c r="L6" s="22">
        <v>1.8</v>
      </c>
      <c r="M6" s="22">
        <v>6.7</v>
      </c>
      <c r="N6" s="23">
        <f t="shared" ref="N6:N22" si="4">L6+M6</f>
        <v>8.5</v>
      </c>
      <c r="O6" s="24">
        <f t="shared" ref="O6:O22" si="5">VLOOKUP(N6,AB$5:AC$22,2,FALSE)</f>
        <v>13</v>
      </c>
      <c r="P6" s="22">
        <v>2.9</v>
      </c>
      <c r="Q6" s="22">
        <v>7.4</v>
      </c>
      <c r="R6" s="23">
        <f t="shared" ref="R6:R22" si="6">P6+Q6</f>
        <v>10.3</v>
      </c>
      <c r="S6" s="24">
        <f t="shared" ref="S6:S22" si="7">VLOOKUP(R6,AD$5:AE$22,2,FALSE)</f>
        <v>11</v>
      </c>
      <c r="T6" s="23">
        <f t="shared" ref="T6:T22" si="8">R6+N6+J6+F6</f>
        <v>39.25</v>
      </c>
      <c r="U6" s="24">
        <f t="shared" ref="U6:U22" si="9">VLOOKUP(T6,AF$5:AG$22,2,FALSE)</f>
        <v>11</v>
      </c>
      <c r="W6" s="32">
        <v>2</v>
      </c>
      <c r="X6" s="32">
        <f t="shared" ref="X6:X22" si="10">LARGE(F$5:F$22,$W6)</f>
        <v>11.2</v>
      </c>
      <c r="Y6" s="32">
        <f t="shared" ref="Y6:Y22" si="11">IF(X6=X5,Y5,Y5+1)</f>
        <v>2</v>
      </c>
      <c r="Z6" s="32">
        <f t="shared" ref="Z6:Z22" si="12">LARGE(J$5:J$22,$W6)</f>
        <v>10.3</v>
      </c>
      <c r="AA6" s="32">
        <f t="shared" ref="AA6:AA22" si="13">IF(Z6=Z5,AA5,AA5+1)</f>
        <v>2</v>
      </c>
      <c r="AB6" s="32">
        <f t="shared" ref="AB6:AB22" si="14">LARGE(N$5:N$22,$W6)</f>
        <v>10.134</v>
      </c>
      <c r="AC6" s="32">
        <f t="shared" ref="AC6:AC22" si="15">IF(AB6=AB5,AC5,AC5+1)</f>
        <v>2</v>
      </c>
      <c r="AD6" s="32">
        <f t="shared" ref="AD6:AD22" si="16">LARGE(R$5:R$22,$W6)</f>
        <v>11.399999999999999</v>
      </c>
      <c r="AE6" s="32">
        <f t="shared" ref="AE6:AE22" si="17">IF(AD6=AD5,AE5,AE5+1)</f>
        <v>2</v>
      </c>
      <c r="AF6" s="32">
        <f t="shared" ref="AF6:AF22" si="18">LARGE(T$5:T$22,$W6)</f>
        <v>41.786999999999999</v>
      </c>
      <c r="AG6" s="32">
        <f t="shared" ref="AG6:AG22" si="19">IF(AF6=AF5,AG5,AG5+1)</f>
        <v>2</v>
      </c>
    </row>
    <row r="7" spans="1:33" x14ac:dyDescent="0.3">
      <c r="A7" s="19">
        <v>3</v>
      </c>
      <c r="B7" s="20" t="s">
        <v>59</v>
      </c>
      <c r="C7" s="21" t="s">
        <v>14</v>
      </c>
      <c r="D7" s="22">
        <v>2</v>
      </c>
      <c r="E7" s="22">
        <v>8.6999999999999993</v>
      </c>
      <c r="F7" s="23">
        <f t="shared" si="0"/>
        <v>10.7</v>
      </c>
      <c r="G7" s="24">
        <f t="shared" si="1"/>
        <v>9</v>
      </c>
      <c r="H7" s="22">
        <v>2.2999999999999998</v>
      </c>
      <c r="I7" s="22">
        <v>6</v>
      </c>
      <c r="J7" s="23">
        <f t="shared" si="2"/>
        <v>8.3000000000000007</v>
      </c>
      <c r="K7" s="24">
        <f t="shared" si="3"/>
        <v>17</v>
      </c>
      <c r="L7" s="22">
        <v>2.2999999999999998</v>
      </c>
      <c r="M7" s="22">
        <v>6.7670000000000003</v>
      </c>
      <c r="N7" s="23">
        <f t="shared" si="4"/>
        <v>9.0670000000000002</v>
      </c>
      <c r="O7" s="24">
        <f t="shared" si="5"/>
        <v>11</v>
      </c>
      <c r="P7" s="22">
        <v>2.8</v>
      </c>
      <c r="Q7" s="22">
        <v>7.47</v>
      </c>
      <c r="R7" s="23">
        <f t="shared" si="6"/>
        <v>10.27</v>
      </c>
      <c r="S7" s="24">
        <f t="shared" si="7"/>
        <v>12</v>
      </c>
      <c r="T7" s="23">
        <f t="shared" si="8"/>
        <v>38.337000000000003</v>
      </c>
      <c r="U7" s="24">
        <f t="shared" si="9"/>
        <v>14</v>
      </c>
      <c r="W7" s="32">
        <v>3</v>
      </c>
      <c r="X7" s="32">
        <f t="shared" si="10"/>
        <v>11.15</v>
      </c>
      <c r="Y7" s="32">
        <f t="shared" si="11"/>
        <v>3</v>
      </c>
      <c r="Z7" s="32">
        <f t="shared" si="12"/>
        <v>10.25</v>
      </c>
      <c r="AA7" s="32">
        <f t="shared" si="13"/>
        <v>3</v>
      </c>
      <c r="AB7" s="32">
        <f t="shared" si="14"/>
        <v>9.734</v>
      </c>
      <c r="AC7" s="32">
        <f t="shared" si="15"/>
        <v>3</v>
      </c>
      <c r="AD7" s="32">
        <f t="shared" si="16"/>
        <v>11.330000000000002</v>
      </c>
      <c r="AE7" s="32">
        <f t="shared" si="17"/>
        <v>3</v>
      </c>
      <c r="AF7" s="32">
        <f t="shared" si="18"/>
        <v>41.55</v>
      </c>
      <c r="AG7" s="32">
        <f t="shared" si="19"/>
        <v>3</v>
      </c>
    </row>
    <row r="8" spans="1:33" x14ac:dyDescent="0.3">
      <c r="A8" s="19">
        <v>4</v>
      </c>
      <c r="B8" s="20" t="s">
        <v>30</v>
      </c>
      <c r="C8" s="21" t="s">
        <v>14</v>
      </c>
      <c r="D8" s="22">
        <v>2</v>
      </c>
      <c r="E8" s="22">
        <v>9.15</v>
      </c>
      <c r="F8" s="23">
        <f t="shared" si="0"/>
        <v>11.15</v>
      </c>
      <c r="G8" s="24">
        <f t="shared" si="1"/>
        <v>3</v>
      </c>
      <c r="H8" s="22">
        <v>2.4</v>
      </c>
      <c r="I8" s="22">
        <v>7.9</v>
      </c>
      <c r="J8" s="23">
        <f t="shared" si="2"/>
        <v>10.3</v>
      </c>
      <c r="K8" s="24">
        <f t="shared" si="3"/>
        <v>2</v>
      </c>
      <c r="L8" s="22">
        <v>2.5</v>
      </c>
      <c r="M8" s="22">
        <v>6.9</v>
      </c>
      <c r="N8" s="23">
        <f t="shared" si="4"/>
        <v>9.4</v>
      </c>
      <c r="O8" s="24">
        <f t="shared" si="5"/>
        <v>8</v>
      </c>
      <c r="P8" s="22">
        <v>2.2000000000000002</v>
      </c>
      <c r="Q8" s="22">
        <v>8</v>
      </c>
      <c r="R8" s="23">
        <f t="shared" si="6"/>
        <v>10.199999999999999</v>
      </c>
      <c r="S8" s="24">
        <f t="shared" si="7"/>
        <v>13</v>
      </c>
      <c r="T8" s="23">
        <f t="shared" si="8"/>
        <v>41.050000000000004</v>
      </c>
      <c r="U8" s="24">
        <f t="shared" si="9"/>
        <v>4</v>
      </c>
      <c r="W8" s="32">
        <v>4</v>
      </c>
      <c r="X8" s="32">
        <f t="shared" si="10"/>
        <v>11.1</v>
      </c>
      <c r="Y8" s="32">
        <f t="shared" si="11"/>
        <v>4</v>
      </c>
      <c r="Z8" s="32">
        <f t="shared" si="12"/>
        <v>10.199999999999999</v>
      </c>
      <c r="AA8" s="32">
        <f t="shared" si="13"/>
        <v>4</v>
      </c>
      <c r="AB8" s="32">
        <f t="shared" si="14"/>
        <v>9.6340000000000003</v>
      </c>
      <c r="AC8" s="32">
        <f t="shared" si="15"/>
        <v>4</v>
      </c>
      <c r="AD8" s="32">
        <f t="shared" si="16"/>
        <v>11.33</v>
      </c>
      <c r="AE8" s="32">
        <f t="shared" si="17"/>
        <v>3</v>
      </c>
      <c r="AF8" s="32">
        <f t="shared" si="18"/>
        <v>41.050000000000004</v>
      </c>
      <c r="AG8" s="32">
        <f t="shared" si="19"/>
        <v>4</v>
      </c>
    </row>
    <row r="9" spans="1:33" x14ac:dyDescent="0.3">
      <c r="A9" s="19">
        <v>5</v>
      </c>
      <c r="B9" s="20" t="s">
        <v>25</v>
      </c>
      <c r="C9" s="21" t="s">
        <v>14</v>
      </c>
      <c r="D9" s="22">
        <v>2</v>
      </c>
      <c r="E9" s="22">
        <v>9.1999999999999993</v>
      </c>
      <c r="F9" s="23">
        <f t="shared" si="0"/>
        <v>11.2</v>
      </c>
      <c r="G9" s="24">
        <f t="shared" si="1"/>
        <v>2</v>
      </c>
      <c r="H9" s="22">
        <v>2.5</v>
      </c>
      <c r="I9" s="22">
        <v>8.1999999999999993</v>
      </c>
      <c r="J9" s="23">
        <f t="shared" si="2"/>
        <v>10.7</v>
      </c>
      <c r="K9" s="24">
        <f t="shared" si="3"/>
        <v>1</v>
      </c>
      <c r="L9" s="22">
        <v>2.8</v>
      </c>
      <c r="M9" s="22">
        <v>6.7670000000000003</v>
      </c>
      <c r="N9" s="23">
        <f t="shared" si="4"/>
        <v>9.5670000000000002</v>
      </c>
      <c r="O9" s="24">
        <f t="shared" si="5"/>
        <v>5</v>
      </c>
      <c r="P9" s="22">
        <v>3.8</v>
      </c>
      <c r="Q9" s="22">
        <v>8</v>
      </c>
      <c r="R9" s="23">
        <f t="shared" si="6"/>
        <v>11.8</v>
      </c>
      <c r="S9" s="24">
        <f t="shared" si="7"/>
        <v>1</v>
      </c>
      <c r="T9" s="23">
        <f t="shared" si="8"/>
        <v>43.266999999999996</v>
      </c>
      <c r="U9" s="24">
        <f t="shared" si="9"/>
        <v>1</v>
      </c>
      <c r="W9" s="32">
        <v>5</v>
      </c>
      <c r="X9" s="32">
        <f t="shared" si="10"/>
        <v>11.05</v>
      </c>
      <c r="Y9" s="32">
        <f t="shared" si="11"/>
        <v>5</v>
      </c>
      <c r="Z9" s="32">
        <f t="shared" si="12"/>
        <v>10.050000000000001</v>
      </c>
      <c r="AA9" s="32">
        <f t="shared" si="13"/>
        <v>5</v>
      </c>
      <c r="AB9" s="32">
        <f t="shared" si="14"/>
        <v>9.5670000000000002</v>
      </c>
      <c r="AC9" s="32">
        <f t="shared" si="15"/>
        <v>5</v>
      </c>
      <c r="AD9" s="32">
        <f t="shared" si="16"/>
        <v>10.870000000000001</v>
      </c>
      <c r="AE9" s="32">
        <f t="shared" si="17"/>
        <v>4</v>
      </c>
      <c r="AF9" s="32">
        <f t="shared" si="18"/>
        <v>40.853999999999999</v>
      </c>
      <c r="AG9" s="32">
        <f t="shared" si="19"/>
        <v>5</v>
      </c>
    </row>
    <row r="10" spans="1:33" x14ac:dyDescent="0.3">
      <c r="A10" s="26">
        <v>6</v>
      </c>
      <c r="B10" s="21" t="s">
        <v>197</v>
      </c>
      <c r="C10" s="21" t="s">
        <v>60</v>
      </c>
      <c r="D10" s="22">
        <v>2</v>
      </c>
      <c r="E10" s="22">
        <v>8.4499999999999993</v>
      </c>
      <c r="F10" s="23">
        <f t="shared" si="0"/>
        <v>10.45</v>
      </c>
      <c r="G10" s="24">
        <f t="shared" si="1"/>
        <v>12</v>
      </c>
      <c r="H10" s="22">
        <v>2.2000000000000002</v>
      </c>
      <c r="I10" s="22">
        <v>6.85</v>
      </c>
      <c r="J10" s="23">
        <f t="shared" si="2"/>
        <v>9.0500000000000007</v>
      </c>
      <c r="K10" s="24">
        <f t="shared" si="3"/>
        <v>11</v>
      </c>
      <c r="L10" s="22">
        <v>2.7</v>
      </c>
      <c r="M10" s="22">
        <v>6.734</v>
      </c>
      <c r="N10" s="23">
        <f t="shared" si="4"/>
        <v>9.4340000000000011</v>
      </c>
      <c r="O10" s="24">
        <f t="shared" si="5"/>
        <v>7</v>
      </c>
      <c r="P10" s="22">
        <v>3</v>
      </c>
      <c r="Q10" s="22">
        <v>7.63</v>
      </c>
      <c r="R10" s="23">
        <f t="shared" si="6"/>
        <v>10.629999999999999</v>
      </c>
      <c r="S10" s="24">
        <f t="shared" si="7"/>
        <v>7</v>
      </c>
      <c r="T10" s="23">
        <f t="shared" si="8"/>
        <v>39.564</v>
      </c>
      <c r="U10" s="24">
        <f t="shared" si="9"/>
        <v>10</v>
      </c>
      <c r="W10" s="32">
        <v>6</v>
      </c>
      <c r="X10" s="32">
        <f t="shared" si="10"/>
        <v>10.95</v>
      </c>
      <c r="Y10" s="32">
        <f t="shared" si="11"/>
        <v>6</v>
      </c>
      <c r="Z10" s="32">
        <f t="shared" si="12"/>
        <v>9.75</v>
      </c>
      <c r="AA10" s="32">
        <f t="shared" si="13"/>
        <v>6</v>
      </c>
      <c r="AB10" s="32">
        <f t="shared" si="14"/>
        <v>9.5</v>
      </c>
      <c r="AC10" s="32">
        <f t="shared" si="15"/>
        <v>6</v>
      </c>
      <c r="AD10" s="32">
        <f t="shared" si="16"/>
        <v>10.870000000000001</v>
      </c>
      <c r="AE10" s="32">
        <f t="shared" si="17"/>
        <v>4</v>
      </c>
      <c r="AF10" s="32">
        <f t="shared" si="18"/>
        <v>40.747</v>
      </c>
      <c r="AG10" s="32">
        <f t="shared" si="19"/>
        <v>6</v>
      </c>
    </row>
    <row r="11" spans="1:33" x14ac:dyDescent="0.3">
      <c r="A11" s="19">
        <v>8</v>
      </c>
      <c r="B11" s="21" t="s">
        <v>61</v>
      </c>
      <c r="C11" s="21" t="s">
        <v>60</v>
      </c>
      <c r="D11" s="22">
        <v>2</v>
      </c>
      <c r="E11" s="22">
        <v>9.0500000000000007</v>
      </c>
      <c r="F11" s="23">
        <f t="shared" si="0"/>
        <v>11.05</v>
      </c>
      <c r="G11" s="24">
        <f t="shared" si="1"/>
        <v>5</v>
      </c>
      <c r="H11" s="22">
        <v>2.2999999999999998</v>
      </c>
      <c r="I11" s="22">
        <v>6.1</v>
      </c>
      <c r="J11" s="23">
        <f t="shared" si="2"/>
        <v>8.3999999999999986</v>
      </c>
      <c r="K11" s="24">
        <f t="shared" si="3"/>
        <v>16</v>
      </c>
      <c r="L11" s="22">
        <v>2.5</v>
      </c>
      <c r="M11" s="22">
        <v>5.9340000000000002</v>
      </c>
      <c r="N11" s="23">
        <f t="shared" si="4"/>
        <v>8.4340000000000011</v>
      </c>
      <c r="O11" s="24">
        <f t="shared" si="5"/>
        <v>14</v>
      </c>
      <c r="P11" s="22">
        <v>3</v>
      </c>
      <c r="Q11" s="22">
        <v>7.77</v>
      </c>
      <c r="R11" s="23">
        <f t="shared" si="6"/>
        <v>10.77</v>
      </c>
      <c r="S11" s="24">
        <f t="shared" si="7"/>
        <v>5</v>
      </c>
      <c r="T11" s="23">
        <f t="shared" si="8"/>
        <v>38.653999999999996</v>
      </c>
      <c r="U11" s="24">
        <f t="shared" si="9"/>
        <v>13</v>
      </c>
      <c r="W11" s="32">
        <v>7</v>
      </c>
      <c r="X11" s="32">
        <f t="shared" si="10"/>
        <v>10.85</v>
      </c>
      <c r="Y11" s="32">
        <f t="shared" si="11"/>
        <v>7</v>
      </c>
      <c r="Z11" s="32">
        <f t="shared" si="12"/>
        <v>9.65</v>
      </c>
      <c r="AA11" s="32">
        <f t="shared" si="13"/>
        <v>7</v>
      </c>
      <c r="AB11" s="32">
        <f t="shared" si="14"/>
        <v>9.4340000000000011</v>
      </c>
      <c r="AC11" s="32">
        <f t="shared" si="15"/>
        <v>7</v>
      </c>
      <c r="AD11" s="32">
        <f t="shared" si="16"/>
        <v>10.77</v>
      </c>
      <c r="AE11" s="32">
        <f t="shared" si="17"/>
        <v>5</v>
      </c>
      <c r="AF11" s="32">
        <f t="shared" si="18"/>
        <v>40.564</v>
      </c>
      <c r="AG11" s="32">
        <f t="shared" si="19"/>
        <v>7</v>
      </c>
    </row>
    <row r="12" spans="1:33" x14ac:dyDescent="0.3">
      <c r="A12" s="19">
        <v>9</v>
      </c>
      <c r="B12" s="21" t="s">
        <v>62</v>
      </c>
      <c r="C12" s="21" t="s">
        <v>63</v>
      </c>
      <c r="D12" s="22">
        <v>2</v>
      </c>
      <c r="E12" s="22">
        <v>8.75</v>
      </c>
      <c r="F12" s="23">
        <f t="shared" si="0"/>
        <v>10.75</v>
      </c>
      <c r="G12" s="24">
        <f t="shared" si="1"/>
        <v>8</v>
      </c>
      <c r="H12" s="22">
        <v>2.4</v>
      </c>
      <c r="I12" s="22">
        <v>7.8</v>
      </c>
      <c r="J12" s="23">
        <f t="shared" si="2"/>
        <v>10.199999999999999</v>
      </c>
      <c r="K12" s="24">
        <f t="shared" si="3"/>
        <v>4</v>
      </c>
      <c r="L12" s="22">
        <v>1.3</v>
      </c>
      <c r="M12" s="22">
        <v>7.9</v>
      </c>
      <c r="N12" s="23">
        <f t="shared" si="4"/>
        <v>9.2000000000000011</v>
      </c>
      <c r="O12" s="24">
        <f t="shared" si="5"/>
        <v>10</v>
      </c>
      <c r="P12" s="22">
        <v>2.7</v>
      </c>
      <c r="Q12" s="22">
        <v>8.6999999999999993</v>
      </c>
      <c r="R12" s="23">
        <f t="shared" si="6"/>
        <v>11.399999999999999</v>
      </c>
      <c r="S12" s="24">
        <f t="shared" si="7"/>
        <v>2</v>
      </c>
      <c r="T12" s="23">
        <f t="shared" si="8"/>
        <v>41.55</v>
      </c>
      <c r="U12" s="24">
        <f t="shared" si="9"/>
        <v>3</v>
      </c>
      <c r="W12" s="32">
        <v>8</v>
      </c>
      <c r="X12" s="32">
        <f t="shared" si="10"/>
        <v>10.85</v>
      </c>
      <c r="Y12" s="32">
        <f t="shared" si="11"/>
        <v>7</v>
      </c>
      <c r="Z12" s="32">
        <f t="shared" si="12"/>
        <v>9.6</v>
      </c>
      <c r="AA12" s="32">
        <f t="shared" si="13"/>
        <v>8</v>
      </c>
      <c r="AB12" s="32">
        <f t="shared" si="14"/>
        <v>9.4</v>
      </c>
      <c r="AC12" s="32">
        <f t="shared" si="15"/>
        <v>8</v>
      </c>
      <c r="AD12" s="32">
        <f t="shared" si="16"/>
        <v>10.7</v>
      </c>
      <c r="AE12" s="32">
        <f t="shared" si="17"/>
        <v>6</v>
      </c>
      <c r="AF12" s="32">
        <f t="shared" si="18"/>
        <v>40.53</v>
      </c>
      <c r="AG12" s="32">
        <f t="shared" si="19"/>
        <v>8</v>
      </c>
    </row>
    <row r="13" spans="1:33" x14ac:dyDescent="0.3">
      <c r="A13" s="19">
        <v>10</v>
      </c>
      <c r="B13" s="21" t="s">
        <v>64</v>
      </c>
      <c r="C13" s="21" t="s">
        <v>63</v>
      </c>
      <c r="D13" s="22">
        <v>2</v>
      </c>
      <c r="E13" s="22">
        <v>8.25</v>
      </c>
      <c r="F13" s="23">
        <f t="shared" si="0"/>
        <v>10.25</v>
      </c>
      <c r="G13" s="24">
        <f t="shared" si="1"/>
        <v>13</v>
      </c>
      <c r="H13" s="22">
        <v>2.4</v>
      </c>
      <c r="I13" s="22">
        <v>7</v>
      </c>
      <c r="J13" s="23">
        <f t="shared" si="2"/>
        <v>9.4</v>
      </c>
      <c r="K13" s="24">
        <f t="shared" si="3"/>
        <v>9</v>
      </c>
      <c r="L13" s="22">
        <v>2.5</v>
      </c>
      <c r="M13" s="22">
        <v>6.8339999999999996</v>
      </c>
      <c r="N13" s="23">
        <f t="shared" si="4"/>
        <v>9.3339999999999996</v>
      </c>
      <c r="O13" s="24">
        <f t="shared" si="5"/>
        <v>9</v>
      </c>
      <c r="P13" s="22">
        <v>2.7</v>
      </c>
      <c r="Q13" s="22">
        <v>8.6300000000000008</v>
      </c>
      <c r="R13" s="23">
        <f t="shared" si="6"/>
        <v>11.330000000000002</v>
      </c>
      <c r="S13" s="24">
        <f t="shared" si="7"/>
        <v>3</v>
      </c>
      <c r="T13" s="23">
        <f t="shared" si="8"/>
        <v>40.314</v>
      </c>
      <c r="U13" s="24">
        <f t="shared" si="9"/>
        <v>9</v>
      </c>
      <c r="W13" s="32">
        <v>9</v>
      </c>
      <c r="X13" s="32">
        <f t="shared" si="10"/>
        <v>10.85</v>
      </c>
      <c r="Y13" s="32">
        <f t="shared" si="11"/>
        <v>7</v>
      </c>
      <c r="Z13" s="32">
        <f t="shared" si="12"/>
        <v>9.4</v>
      </c>
      <c r="AA13" s="32">
        <f t="shared" si="13"/>
        <v>9</v>
      </c>
      <c r="AB13" s="32">
        <f t="shared" si="14"/>
        <v>9.3339999999999996</v>
      </c>
      <c r="AC13" s="32">
        <f t="shared" si="15"/>
        <v>9</v>
      </c>
      <c r="AD13" s="32">
        <f t="shared" si="16"/>
        <v>10.629999999999999</v>
      </c>
      <c r="AE13" s="32">
        <f t="shared" si="17"/>
        <v>7</v>
      </c>
      <c r="AF13" s="32">
        <f t="shared" si="18"/>
        <v>40.314</v>
      </c>
      <c r="AG13" s="32">
        <f t="shared" si="19"/>
        <v>9</v>
      </c>
    </row>
    <row r="14" spans="1:33" x14ac:dyDescent="0.3">
      <c r="A14" s="19">
        <v>11</v>
      </c>
      <c r="B14" s="21" t="s">
        <v>65</v>
      </c>
      <c r="C14" s="21" t="s">
        <v>63</v>
      </c>
      <c r="D14" s="22">
        <v>2</v>
      </c>
      <c r="E14" s="22">
        <v>8.6999999999999993</v>
      </c>
      <c r="F14" s="23">
        <f t="shared" si="0"/>
        <v>10.7</v>
      </c>
      <c r="G14" s="24">
        <f t="shared" si="1"/>
        <v>9</v>
      </c>
      <c r="H14" s="22">
        <v>2.2999999999999998</v>
      </c>
      <c r="I14" s="22">
        <v>5.6</v>
      </c>
      <c r="J14" s="23">
        <f t="shared" si="2"/>
        <v>7.8999999999999995</v>
      </c>
      <c r="K14" s="24">
        <f t="shared" si="3"/>
        <v>18</v>
      </c>
      <c r="L14" s="22">
        <v>2.5</v>
      </c>
      <c r="M14" s="22">
        <v>5.8339999999999996</v>
      </c>
      <c r="N14" s="23">
        <f t="shared" si="4"/>
        <v>8.3339999999999996</v>
      </c>
      <c r="O14" s="24">
        <f t="shared" si="5"/>
        <v>15</v>
      </c>
      <c r="P14" s="22">
        <v>2.7</v>
      </c>
      <c r="Q14" s="22">
        <v>7.83</v>
      </c>
      <c r="R14" s="23">
        <f t="shared" si="6"/>
        <v>10.530000000000001</v>
      </c>
      <c r="S14" s="24">
        <f t="shared" si="7"/>
        <v>8</v>
      </c>
      <c r="T14" s="23">
        <f t="shared" si="8"/>
        <v>37.463999999999999</v>
      </c>
      <c r="U14" s="24">
        <f t="shared" si="9"/>
        <v>16</v>
      </c>
      <c r="W14" s="32">
        <v>10</v>
      </c>
      <c r="X14" s="32">
        <f t="shared" si="10"/>
        <v>10.75</v>
      </c>
      <c r="Y14" s="32">
        <f t="shared" si="11"/>
        <v>8</v>
      </c>
      <c r="Z14" s="32">
        <f t="shared" si="12"/>
        <v>9.1</v>
      </c>
      <c r="AA14" s="32">
        <f t="shared" si="13"/>
        <v>10</v>
      </c>
      <c r="AB14" s="32">
        <f t="shared" si="14"/>
        <v>9.2000000000000011</v>
      </c>
      <c r="AC14" s="32">
        <f t="shared" si="15"/>
        <v>10</v>
      </c>
      <c r="AD14" s="32">
        <f t="shared" si="16"/>
        <v>10.530000000000001</v>
      </c>
      <c r="AE14" s="32">
        <f t="shared" si="17"/>
        <v>8</v>
      </c>
      <c r="AF14" s="32">
        <f t="shared" si="18"/>
        <v>39.564</v>
      </c>
      <c r="AG14" s="32">
        <f t="shared" si="19"/>
        <v>10</v>
      </c>
    </row>
    <row r="15" spans="1:33" x14ac:dyDescent="0.3">
      <c r="A15" s="19">
        <v>115</v>
      </c>
      <c r="B15" s="27" t="s">
        <v>66</v>
      </c>
      <c r="C15" s="21" t="s">
        <v>67</v>
      </c>
      <c r="D15" s="22">
        <v>2</v>
      </c>
      <c r="E15" s="22">
        <v>8.85</v>
      </c>
      <c r="F15" s="23">
        <f t="shared" si="0"/>
        <v>10.85</v>
      </c>
      <c r="G15" s="24">
        <f t="shared" si="1"/>
        <v>7</v>
      </c>
      <c r="H15" s="22">
        <v>2.2999999999999998</v>
      </c>
      <c r="I15" s="22">
        <v>7.45</v>
      </c>
      <c r="J15" s="23">
        <f t="shared" si="2"/>
        <v>9.75</v>
      </c>
      <c r="K15" s="24">
        <f t="shared" si="3"/>
        <v>6</v>
      </c>
      <c r="L15" s="22">
        <v>2.1</v>
      </c>
      <c r="M15" s="22">
        <v>5.6</v>
      </c>
      <c r="N15" s="23">
        <f t="shared" si="4"/>
        <v>7.6999999999999993</v>
      </c>
      <c r="O15" s="24">
        <f t="shared" si="5"/>
        <v>17</v>
      </c>
      <c r="P15" s="22">
        <v>2.9</v>
      </c>
      <c r="Q15" s="22">
        <v>7.8</v>
      </c>
      <c r="R15" s="23">
        <f t="shared" si="6"/>
        <v>10.7</v>
      </c>
      <c r="S15" s="24">
        <f t="shared" si="7"/>
        <v>6</v>
      </c>
      <c r="T15" s="23">
        <f t="shared" si="8"/>
        <v>39</v>
      </c>
      <c r="U15" s="24">
        <f t="shared" si="9"/>
        <v>12</v>
      </c>
      <c r="W15" s="32">
        <v>11</v>
      </c>
      <c r="X15" s="32">
        <f t="shared" si="10"/>
        <v>10.7</v>
      </c>
      <c r="Y15" s="32">
        <f t="shared" si="11"/>
        <v>9</v>
      </c>
      <c r="Z15" s="32">
        <f t="shared" si="12"/>
        <v>9.0500000000000007</v>
      </c>
      <c r="AA15" s="32">
        <f t="shared" si="13"/>
        <v>11</v>
      </c>
      <c r="AB15" s="32">
        <f t="shared" si="14"/>
        <v>9.0670000000000002</v>
      </c>
      <c r="AC15" s="32">
        <f t="shared" si="15"/>
        <v>11</v>
      </c>
      <c r="AD15" s="32">
        <f t="shared" si="16"/>
        <v>10.530000000000001</v>
      </c>
      <c r="AE15" s="32">
        <f t="shared" si="17"/>
        <v>8</v>
      </c>
      <c r="AF15" s="32">
        <f t="shared" si="18"/>
        <v>39.25</v>
      </c>
      <c r="AG15" s="32">
        <f t="shared" si="19"/>
        <v>11</v>
      </c>
    </row>
    <row r="16" spans="1:33" x14ac:dyDescent="0.3">
      <c r="A16" s="19">
        <v>116</v>
      </c>
      <c r="B16" s="27" t="s">
        <v>68</v>
      </c>
      <c r="C16" s="21" t="s">
        <v>67</v>
      </c>
      <c r="D16" s="22">
        <v>2</v>
      </c>
      <c r="E16" s="22">
        <v>8.6</v>
      </c>
      <c r="F16" s="23">
        <f t="shared" si="0"/>
        <v>10.6</v>
      </c>
      <c r="G16" s="24">
        <f t="shared" si="1"/>
        <v>10</v>
      </c>
      <c r="H16" s="22">
        <v>2.2999999999999998</v>
      </c>
      <c r="I16" s="22">
        <v>6.6</v>
      </c>
      <c r="J16" s="23">
        <f t="shared" si="2"/>
        <v>8.8999999999999986</v>
      </c>
      <c r="K16" s="24">
        <f t="shared" si="3"/>
        <v>13</v>
      </c>
      <c r="L16" s="22">
        <v>1.5</v>
      </c>
      <c r="M16" s="22">
        <v>5.4669999999999996</v>
      </c>
      <c r="N16" s="23">
        <f t="shared" si="4"/>
        <v>6.9669999999999996</v>
      </c>
      <c r="O16" s="24">
        <f t="shared" si="5"/>
        <v>18</v>
      </c>
      <c r="P16" s="22">
        <v>2.8</v>
      </c>
      <c r="Q16" s="22">
        <v>7.63</v>
      </c>
      <c r="R16" s="23">
        <f t="shared" si="6"/>
        <v>10.43</v>
      </c>
      <c r="S16" s="24">
        <f t="shared" si="7"/>
        <v>9</v>
      </c>
      <c r="T16" s="23">
        <f t="shared" si="8"/>
        <v>36.896999999999998</v>
      </c>
      <c r="U16" s="24">
        <f t="shared" si="9"/>
        <v>18</v>
      </c>
      <c r="W16" s="32">
        <v>12</v>
      </c>
      <c r="X16" s="32">
        <f t="shared" si="10"/>
        <v>10.7</v>
      </c>
      <c r="Y16" s="32">
        <f t="shared" si="11"/>
        <v>9</v>
      </c>
      <c r="Z16" s="32">
        <f t="shared" si="12"/>
        <v>9</v>
      </c>
      <c r="AA16" s="32">
        <f t="shared" si="13"/>
        <v>12</v>
      </c>
      <c r="AB16" s="32">
        <f t="shared" si="14"/>
        <v>8.8670000000000009</v>
      </c>
      <c r="AC16" s="32">
        <f t="shared" si="15"/>
        <v>12</v>
      </c>
      <c r="AD16" s="32">
        <f t="shared" si="16"/>
        <v>10.43</v>
      </c>
      <c r="AE16" s="32">
        <f t="shared" si="17"/>
        <v>9</v>
      </c>
      <c r="AF16" s="32">
        <f t="shared" si="18"/>
        <v>39</v>
      </c>
      <c r="AG16" s="32">
        <f t="shared" si="19"/>
        <v>12</v>
      </c>
    </row>
    <row r="17" spans="1:33" x14ac:dyDescent="0.3">
      <c r="A17" s="26">
        <v>12</v>
      </c>
      <c r="B17" s="27" t="s">
        <v>70</v>
      </c>
      <c r="C17" s="21" t="s">
        <v>67</v>
      </c>
      <c r="D17" s="22">
        <v>2</v>
      </c>
      <c r="E17" s="22">
        <v>8.5</v>
      </c>
      <c r="F17" s="23">
        <f t="shared" si="0"/>
        <v>10.5</v>
      </c>
      <c r="G17" s="24">
        <f t="shared" si="1"/>
        <v>11</v>
      </c>
      <c r="H17" s="22">
        <v>2.4</v>
      </c>
      <c r="I17" s="22">
        <v>6.7</v>
      </c>
      <c r="J17" s="23">
        <f t="shared" si="2"/>
        <v>9.1</v>
      </c>
      <c r="K17" s="24">
        <f t="shared" si="3"/>
        <v>10</v>
      </c>
      <c r="L17" s="22">
        <v>2.1</v>
      </c>
      <c r="M17" s="22">
        <v>7.5339999999999998</v>
      </c>
      <c r="N17" s="23">
        <f t="shared" si="4"/>
        <v>9.6340000000000003</v>
      </c>
      <c r="O17" s="24">
        <f t="shared" si="5"/>
        <v>4</v>
      </c>
      <c r="P17" s="22">
        <v>3.4</v>
      </c>
      <c r="Q17" s="22">
        <v>7.93</v>
      </c>
      <c r="R17" s="23">
        <f t="shared" si="6"/>
        <v>11.33</v>
      </c>
      <c r="S17" s="24">
        <f t="shared" si="7"/>
        <v>3</v>
      </c>
      <c r="T17" s="23">
        <f t="shared" si="8"/>
        <v>40.564</v>
      </c>
      <c r="U17" s="24">
        <f t="shared" si="9"/>
        <v>7</v>
      </c>
      <c r="W17" s="32">
        <v>13</v>
      </c>
      <c r="X17" s="32">
        <f t="shared" si="10"/>
        <v>10.6</v>
      </c>
      <c r="Y17" s="32">
        <f t="shared" si="11"/>
        <v>10</v>
      </c>
      <c r="Z17" s="32">
        <f t="shared" si="12"/>
        <v>8.8999999999999986</v>
      </c>
      <c r="AA17" s="32">
        <f t="shared" si="13"/>
        <v>13</v>
      </c>
      <c r="AB17" s="32">
        <f t="shared" si="14"/>
        <v>8.5</v>
      </c>
      <c r="AC17" s="32">
        <f t="shared" si="15"/>
        <v>13</v>
      </c>
      <c r="AD17" s="32">
        <f t="shared" si="16"/>
        <v>10.33</v>
      </c>
      <c r="AE17" s="32">
        <f t="shared" si="17"/>
        <v>10</v>
      </c>
      <c r="AF17" s="32">
        <f t="shared" si="18"/>
        <v>38.653999999999996</v>
      </c>
      <c r="AG17" s="32">
        <f t="shared" si="19"/>
        <v>13</v>
      </c>
    </row>
    <row r="18" spans="1:33" x14ac:dyDescent="0.3">
      <c r="A18" s="19">
        <v>13</v>
      </c>
      <c r="B18" s="27" t="s">
        <v>71</v>
      </c>
      <c r="C18" s="21" t="s">
        <v>67</v>
      </c>
      <c r="D18" s="22">
        <v>2</v>
      </c>
      <c r="E18" s="22">
        <v>8.5</v>
      </c>
      <c r="F18" s="23">
        <f t="shared" si="0"/>
        <v>10.5</v>
      </c>
      <c r="G18" s="24">
        <f t="shared" si="1"/>
        <v>11</v>
      </c>
      <c r="H18" s="22">
        <v>2.4</v>
      </c>
      <c r="I18" s="22">
        <v>7.25</v>
      </c>
      <c r="J18" s="23">
        <f t="shared" si="2"/>
        <v>9.65</v>
      </c>
      <c r="K18" s="24">
        <f t="shared" si="3"/>
        <v>7</v>
      </c>
      <c r="L18" s="22">
        <v>2.7</v>
      </c>
      <c r="M18" s="22">
        <v>8.0670000000000002</v>
      </c>
      <c r="N18" s="23">
        <f t="shared" si="4"/>
        <v>10.766999999999999</v>
      </c>
      <c r="O18" s="24">
        <f t="shared" si="5"/>
        <v>1</v>
      </c>
      <c r="P18" s="22">
        <v>2.7</v>
      </c>
      <c r="Q18" s="22">
        <v>8.17</v>
      </c>
      <c r="R18" s="23">
        <f t="shared" si="6"/>
        <v>10.870000000000001</v>
      </c>
      <c r="S18" s="24">
        <f t="shared" si="7"/>
        <v>4</v>
      </c>
      <c r="T18" s="23">
        <f t="shared" si="8"/>
        <v>41.786999999999999</v>
      </c>
      <c r="U18" s="24">
        <f t="shared" si="9"/>
        <v>2</v>
      </c>
      <c r="W18" s="32">
        <v>14</v>
      </c>
      <c r="X18" s="32">
        <f t="shared" si="10"/>
        <v>10.5</v>
      </c>
      <c r="Y18" s="32">
        <f t="shared" si="11"/>
        <v>11</v>
      </c>
      <c r="Z18" s="32">
        <f t="shared" si="12"/>
        <v>8.75</v>
      </c>
      <c r="AA18" s="32">
        <f t="shared" si="13"/>
        <v>14</v>
      </c>
      <c r="AB18" s="32">
        <f t="shared" si="14"/>
        <v>8.4340000000000011</v>
      </c>
      <c r="AC18" s="32">
        <f t="shared" si="15"/>
        <v>14</v>
      </c>
      <c r="AD18" s="32">
        <f t="shared" si="16"/>
        <v>10.3</v>
      </c>
      <c r="AE18" s="32">
        <f t="shared" si="17"/>
        <v>11</v>
      </c>
      <c r="AF18" s="32">
        <f t="shared" si="18"/>
        <v>38.337000000000003</v>
      </c>
      <c r="AG18" s="32">
        <f t="shared" si="19"/>
        <v>14</v>
      </c>
    </row>
    <row r="19" spans="1:33" x14ac:dyDescent="0.3">
      <c r="A19" s="19">
        <v>73</v>
      </c>
      <c r="B19" s="27" t="s">
        <v>72</v>
      </c>
      <c r="C19" s="21" t="s">
        <v>67</v>
      </c>
      <c r="D19" s="22">
        <v>2</v>
      </c>
      <c r="E19" s="22">
        <v>8.4499999999999993</v>
      </c>
      <c r="F19" s="23">
        <f t="shared" si="0"/>
        <v>10.45</v>
      </c>
      <c r="G19" s="24">
        <f t="shared" si="1"/>
        <v>12</v>
      </c>
      <c r="H19" s="22">
        <v>2.4</v>
      </c>
      <c r="I19" s="22">
        <v>7.65</v>
      </c>
      <c r="J19" s="23">
        <f t="shared" si="2"/>
        <v>10.050000000000001</v>
      </c>
      <c r="K19" s="24">
        <f t="shared" si="3"/>
        <v>5</v>
      </c>
      <c r="L19" s="22">
        <v>2.2999999999999998</v>
      </c>
      <c r="M19" s="22">
        <v>7.2</v>
      </c>
      <c r="N19" s="23">
        <f t="shared" si="4"/>
        <v>9.5</v>
      </c>
      <c r="O19" s="24">
        <f t="shared" si="5"/>
        <v>6</v>
      </c>
      <c r="P19" s="22">
        <v>2.8</v>
      </c>
      <c r="Q19" s="22">
        <v>7.73</v>
      </c>
      <c r="R19" s="23">
        <f t="shared" si="6"/>
        <v>10.530000000000001</v>
      </c>
      <c r="S19" s="24">
        <f t="shared" si="7"/>
        <v>8</v>
      </c>
      <c r="T19" s="23">
        <f t="shared" si="8"/>
        <v>40.53</v>
      </c>
      <c r="U19" s="24">
        <f t="shared" si="9"/>
        <v>8</v>
      </c>
      <c r="W19" s="32">
        <v>15</v>
      </c>
      <c r="X19" s="32">
        <f t="shared" si="10"/>
        <v>10.5</v>
      </c>
      <c r="Y19" s="32">
        <f t="shared" si="11"/>
        <v>11</v>
      </c>
      <c r="Z19" s="32">
        <f t="shared" si="12"/>
        <v>8.65</v>
      </c>
      <c r="AA19" s="32">
        <f t="shared" si="13"/>
        <v>15</v>
      </c>
      <c r="AB19" s="32">
        <f t="shared" si="14"/>
        <v>8.3339999999999996</v>
      </c>
      <c r="AC19" s="32">
        <f t="shared" si="15"/>
        <v>15</v>
      </c>
      <c r="AD19" s="32">
        <f t="shared" si="16"/>
        <v>10.27</v>
      </c>
      <c r="AE19" s="32">
        <f t="shared" si="17"/>
        <v>12</v>
      </c>
      <c r="AF19" s="32">
        <f t="shared" si="18"/>
        <v>37.884</v>
      </c>
      <c r="AG19" s="32">
        <f t="shared" si="19"/>
        <v>15</v>
      </c>
    </row>
    <row r="20" spans="1:33" x14ac:dyDescent="0.3">
      <c r="A20" s="19">
        <v>15</v>
      </c>
      <c r="B20" s="20" t="s">
        <v>48</v>
      </c>
      <c r="C20" s="21" t="s">
        <v>26</v>
      </c>
      <c r="D20" s="22">
        <v>2</v>
      </c>
      <c r="E20" s="22">
        <v>8.85</v>
      </c>
      <c r="F20" s="23">
        <f t="shared" si="0"/>
        <v>10.85</v>
      </c>
      <c r="G20" s="24">
        <f t="shared" si="1"/>
        <v>7</v>
      </c>
      <c r="H20" s="22">
        <v>2.2000000000000002</v>
      </c>
      <c r="I20" s="22">
        <v>6.45</v>
      </c>
      <c r="J20" s="23">
        <f t="shared" si="2"/>
        <v>8.65</v>
      </c>
      <c r="K20" s="24">
        <f t="shared" si="3"/>
        <v>15</v>
      </c>
      <c r="L20" s="22">
        <v>2.4</v>
      </c>
      <c r="M20" s="22">
        <v>7.3339999999999996</v>
      </c>
      <c r="N20" s="23">
        <f t="shared" si="4"/>
        <v>9.734</v>
      </c>
      <c r="O20" s="24">
        <f t="shared" si="5"/>
        <v>3</v>
      </c>
      <c r="P20" s="22">
        <v>1.1000000000000001</v>
      </c>
      <c r="Q20" s="22">
        <v>6.97</v>
      </c>
      <c r="R20" s="23">
        <f t="shared" si="6"/>
        <v>8.07</v>
      </c>
      <c r="S20" s="24">
        <f t="shared" si="7"/>
        <v>15</v>
      </c>
      <c r="T20" s="23">
        <f t="shared" si="8"/>
        <v>37.304000000000002</v>
      </c>
      <c r="U20" s="24">
        <f t="shared" si="9"/>
        <v>17</v>
      </c>
      <c r="W20" s="32">
        <v>16</v>
      </c>
      <c r="X20" s="32">
        <f t="shared" si="10"/>
        <v>10.45</v>
      </c>
      <c r="Y20" s="32">
        <f t="shared" si="11"/>
        <v>12</v>
      </c>
      <c r="Z20" s="32">
        <f t="shared" si="12"/>
        <v>8.3999999999999986</v>
      </c>
      <c r="AA20" s="32">
        <f t="shared" si="13"/>
        <v>16</v>
      </c>
      <c r="AB20" s="32">
        <f t="shared" si="14"/>
        <v>7.8339999999999996</v>
      </c>
      <c r="AC20" s="32">
        <f t="shared" si="15"/>
        <v>16</v>
      </c>
      <c r="AD20" s="32">
        <f t="shared" si="16"/>
        <v>10.199999999999999</v>
      </c>
      <c r="AE20" s="32">
        <f t="shared" si="17"/>
        <v>13</v>
      </c>
      <c r="AF20" s="32">
        <f t="shared" si="18"/>
        <v>37.463999999999999</v>
      </c>
      <c r="AG20" s="32">
        <f t="shared" si="19"/>
        <v>16</v>
      </c>
    </row>
    <row r="21" spans="1:33" x14ac:dyDescent="0.3">
      <c r="A21" s="19">
        <v>16</v>
      </c>
      <c r="B21" s="28" t="s">
        <v>46</v>
      </c>
      <c r="C21" s="21" t="s">
        <v>26</v>
      </c>
      <c r="D21" s="22">
        <v>2</v>
      </c>
      <c r="E21" s="22">
        <v>8.9499999999999993</v>
      </c>
      <c r="F21" s="23">
        <f t="shared" si="0"/>
        <v>10.95</v>
      </c>
      <c r="G21" s="24">
        <f t="shared" si="1"/>
        <v>6</v>
      </c>
      <c r="H21" s="22">
        <v>2.2000000000000002</v>
      </c>
      <c r="I21" s="22">
        <v>6.8</v>
      </c>
      <c r="J21" s="23">
        <f t="shared" si="2"/>
        <v>9</v>
      </c>
      <c r="K21" s="24">
        <f t="shared" si="3"/>
        <v>12</v>
      </c>
      <c r="L21" s="22">
        <v>2.4</v>
      </c>
      <c r="M21" s="22">
        <v>5.4340000000000002</v>
      </c>
      <c r="N21" s="23">
        <f t="shared" si="4"/>
        <v>7.8339999999999996</v>
      </c>
      <c r="O21" s="24">
        <f t="shared" si="5"/>
        <v>16</v>
      </c>
      <c r="P21" s="22">
        <v>2.7</v>
      </c>
      <c r="Q21" s="22">
        <v>7.4</v>
      </c>
      <c r="R21" s="23">
        <f t="shared" si="6"/>
        <v>10.100000000000001</v>
      </c>
      <c r="S21" s="24">
        <f t="shared" si="7"/>
        <v>14</v>
      </c>
      <c r="T21" s="23">
        <f t="shared" si="8"/>
        <v>37.884</v>
      </c>
      <c r="U21" s="24">
        <f t="shared" si="9"/>
        <v>15</v>
      </c>
      <c r="W21" s="32">
        <v>17</v>
      </c>
      <c r="X21" s="32">
        <f t="shared" si="10"/>
        <v>10.45</v>
      </c>
      <c r="Y21" s="32">
        <f t="shared" si="11"/>
        <v>12</v>
      </c>
      <c r="Z21" s="32">
        <f t="shared" si="12"/>
        <v>8.3000000000000007</v>
      </c>
      <c r="AA21" s="32">
        <f t="shared" si="13"/>
        <v>17</v>
      </c>
      <c r="AB21" s="32">
        <f t="shared" si="14"/>
        <v>7.6999999999999993</v>
      </c>
      <c r="AC21" s="32">
        <f t="shared" si="15"/>
        <v>17</v>
      </c>
      <c r="AD21" s="32">
        <f t="shared" si="16"/>
        <v>10.100000000000001</v>
      </c>
      <c r="AE21" s="32">
        <f t="shared" si="17"/>
        <v>14</v>
      </c>
      <c r="AF21" s="32">
        <f t="shared" si="18"/>
        <v>37.304000000000002</v>
      </c>
      <c r="AG21" s="32">
        <f t="shared" si="19"/>
        <v>17</v>
      </c>
    </row>
    <row r="22" spans="1:33" x14ac:dyDescent="0.3">
      <c r="A22" s="19">
        <v>17</v>
      </c>
      <c r="B22" s="20" t="s">
        <v>73</v>
      </c>
      <c r="C22" s="21" t="s">
        <v>74</v>
      </c>
      <c r="D22" s="22">
        <v>2</v>
      </c>
      <c r="E22" s="22">
        <v>9.1</v>
      </c>
      <c r="F22" s="23">
        <f t="shared" si="0"/>
        <v>11.1</v>
      </c>
      <c r="G22" s="24">
        <f t="shared" si="1"/>
        <v>4</v>
      </c>
      <c r="H22" s="22">
        <v>2.4</v>
      </c>
      <c r="I22" s="22">
        <v>6.35</v>
      </c>
      <c r="J22" s="23">
        <f t="shared" si="2"/>
        <v>8.75</v>
      </c>
      <c r="K22" s="24">
        <f t="shared" si="3"/>
        <v>14</v>
      </c>
      <c r="L22" s="22">
        <v>2.7</v>
      </c>
      <c r="M22" s="22">
        <v>7.4340000000000002</v>
      </c>
      <c r="N22" s="23">
        <f t="shared" si="4"/>
        <v>10.134</v>
      </c>
      <c r="O22" s="24">
        <f t="shared" si="5"/>
        <v>2</v>
      </c>
      <c r="P22" s="22">
        <v>3.3</v>
      </c>
      <c r="Q22" s="22">
        <v>7.57</v>
      </c>
      <c r="R22" s="23">
        <f t="shared" si="6"/>
        <v>10.870000000000001</v>
      </c>
      <c r="S22" s="24">
        <f t="shared" si="7"/>
        <v>4</v>
      </c>
      <c r="T22" s="23">
        <f t="shared" si="8"/>
        <v>40.853999999999999</v>
      </c>
      <c r="U22" s="24">
        <f t="shared" si="9"/>
        <v>5</v>
      </c>
      <c r="W22" s="32">
        <v>18</v>
      </c>
      <c r="X22" s="32">
        <f t="shared" si="10"/>
        <v>10.25</v>
      </c>
      <c r="Y22" s="32">
        <f t="shared" si="11"/>
        <v>13</v>
      </c>
      <c r="Z22" s="32">
        <f t="shared" si="12"/>
        <v>7.8999999999999995</v>
      </c>
      <c r="AA22" s="32">
        <f t="shared" si="13"/>
        <v>18</v>
      </c>
      <c r="AB22" s="32">
        <f t="shared" si="14"/>
        <v>6.9669999999999996</v>
      </c>
      <c r="AC22" s="32">
        <f t="shared" si="15"/>
        <v>18</v>
      </c>
      <c r="AD22" s="32">
        <f t="shared" si="16"/>
        <v>8.07</v>
      </c>
      <c r="AE22" s="32">
        <f t="shared" si="17"/>
        <v>15</v>
      </c>
      <c r="AF22" s="32">
        <f t="shared" si="18"/>
        <v>36.896999999999998</v>
      </c>
      <c r="AG22" s="32">
        <f t="shared" si="19"/>
        <v>18</v>
      </c>
    </row>
    <row r="25" spans="1:33" ht="26.25" x14ac:dyDescent="0.4">
      <c r="A25" s="44" t="s">
        <v>75</v>
      </c>
      <c r="C25" s="36"/>
      <c r="D25" s="37"/>
      <c r="G25" s="35"/>
    </row>
    <row r="27" spans="1:33" s="40" customFormat="1" x14ac:dyDescent="0.3">
      <c r="A27" s="7" t="s">
        <v>9</v>
      </c>
      <c r="B27" s="7" t="s">
        <v>8</v>
      </c>
      <c r="C27" s="7" t="s">
        <v>11</v>
      </c>
      <c r="D27" s="51" t="s">
        <v>0</v>
      </c>
      <c r="E27" s="52"/>
      <c r="F27" s="52"/>
      <c r="G27" s="53"/>
      <c r="H27" s="51" t="s">
        <v>1</v>
      </c>
      <c r="I27" s="52"/>
      <c r="J27" s="52"/>
      <c r="K27" s="53"/>
      <c r="L27" s="51" t="s">
        <v>2</v>
      </c>
      <c r="M27" s="52"/>
      <c r="N27" s="52"/>
      <c r="O27" s="53"/>
      <c r="P27" s="51" t="s">
        <v>3</v>
      </c>
      <c r="Q27" s="52"/>
      <c r="R27" s="52"/>
      <c r="S27" s="53"/>
      <c r="T27" s="49" t="s">
        <v>4</v>
      </c>
      <c r="U27" s="50"/>
      <c r="V27" s="38"/>
      <c r="W27" s="39"/>
      <c r="X27" s="39" t="s">
        <v>3</v>
      </c>
      <c r="Y27" s="39"/>
      <c r="Z27" s="38" t="s">
        <v>0</v>
      </c>
      <c r="AA27" s="38"/>
      <c r="AB27" s="39" t="s">
        <v>2</v>
      </c>
      <c r="AC27" s="39"/>
      <c r="AD27" s="38" t="s">
        <v>1</v>
      </c>
      <c r="AE27" s="38"/>
      <c r="AF27" s="38" t="s">
        <v>4</v>
      </c>
      <c r="AG27" s="38"/>
    </row>
    <row r="28" spans="1:33" s="43" customFormat="1" x14ac:dyDescent="0.3">
      <c r="A28" s="41" t="s">
        <v>7</v>
      </c>
      <c r="B28" s="13"/>
      <c r="C28" s="13"/>
      <c r="D28" s="14" t="s">
        <v>10</v>
      </c>
      <c r="E28" s="14" t="s">
        <v>15</v>
      </c>
      <c r="F28" s="15" t="s">
        <v>5</v>
      </c>
      <c r="G28" s="13" t="s">
        <v>6</v>
      </c>
      <c r="H28" s="14" t="s">
        <v>10</v>
      </c>
      <c r="I28" s="14" t="s">
        <v>15</v>
      </c>
      <c r="J28" s="15" t="s">
        <v>5</v>
      </c>
      <c r="K28" s="13" t="s">
        <v>6</v>
      </c>
      <c r="L28" s="14" t="s">
        <v>10</v>
      </c>
      <c r="M28" s="14" t="s">
        <v>15</v>
      </c>
      <c r="N28" s="15" t="s">
        <v>5</v>
      </c>
      <c r="O28" s="13" t="s">
        <v>6</v>
      </c>
      <c r="P28" s="14" t="s">
        <v>10</v>
      </c>
      <c r="Q28" s="14" t="s">
        <v>15</v>
      </c>
      <c r="R28" s="15" t="s">
        <v>5</v>
      </c>
      <c r="S28" s="13" t="s">
        <v>6</v>
      </c>
      <c r="T28" s="15" t="s">
        <v>5</v>
      </c>
      <c r="U28" s="13" t="s">
        <v>6</v>
      </c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x14ac:dyDescent="0.3">
      <c r="A29" s="19">
        <v>18</v>
      </c>
      <c r="B29" s="28" t="s">
        <v>38</v>
      </c>
      <c r="C29" s="21" t="s">
        <v>26</v>
      </c>
      <c r="D29" s="22">
        <v>1</v>
      </c>
      <c r="E29" s="22">
        <v>9.25</v>
      </c>
      <c r="F29" s="23">
        <f>D29+E29</f>
        <v>10.25</v>
      </c>
      <c r="G29" s="24">
        <f t="shared" ref="G29" si="20">VLOOKUP(F29,X$29:Y$34,2,FALSE)</f>
        <v>1</v>
      </c>
      <c r="H29" s="22">
        <v>2.1</v>
      </c>
      <c r="I29" s="22">
        <v>7.1</v>
      </c>
      <c r="J29" s="23">
        <f>H29+I29</f>
        <v>9.1999999999999993</v>
      </c>
      <c r="K29" s="24">
        <f t="shared" ref="K29" si="21">VLOOKUP(J29,Z$29:AA$34,2,FALSE)</f>
        <v>2</v>
      </c>
      <c r="L29" s="22">
        <v>2.2000000000000002</v>
      </c>
      <c r="M29" s="22">
        <v>7.9669999999999996</v>
      </c>
      <c r="N29" s="23">
        <f>L29+M29</f>
        <v>10.167</v>
      </c>
      <c r="O29" s="24">
        <f t="shared" ref="O29" si="22">VLOOKUP(N29,AB$29:AC$34,2,FALSE)</f>
        <v>1</v>
      </c>
      <c r="P29" s="22">
        <v>2.5</v>
      </c>
      <c r="Q29" s="22">
        <v>7.8</v>
      </c>
      <c r="R29" s="23">
        <f>P29+Q29</f>
        <v>10.3</v>
      </c>
      <c r="S29" s="24">
        <f t="shared" ref="S29" si="23">VLOOKUP(R29,AD$29:AE$34,2,FALSE)</f>
        <v>5</v>
      </c>
      <c r="T29" s="23">
        <f>R29+N29+J29+F29</f>
        <v>39.917000000000002</v>
      </c>
      <c r="U29" s="24">
        <f t="shared" ref="U29" si="24">VLOOKUP(T29,AF$29:AG$34,2,FALSE)</f>
        <v>1</v>
      </c>
      <c r="W29" s="32">
        <v>1</v>
      </c>
      <c r="X29" s="32">
        <f>LARGE(F$29:F$34,$W29)</f>
        <v>10.25</v>
      </c>
      <c r="Y29" s="32">
        <f>IF(X29=X28,Y28,Y28+1)</f>
        <v>1</v>
      </c>
      <c r="Z29" s="32">
        <f>LARGE(J$29:J$34,$W29)</f>
        <v>9.25</v>
      </c>
      <c r="AA29" s="32">
        <f>IF(Z29=Z28,AA28,AA28+1)</f>
        <v>1</v>
      </c>
      <c r="AB29" s="32">
        <f>LARGE(N$29:N$34,$W29)</f>
        <v>10.167</v>
      </c>
      <c r="AC29" s="32">
        <f>IF(AB29=AB28,AC28,AC28+1)</f>
        <v>1</v>
      </c>
      <c r="AD29" s="32">
        <f>LARGE(R$29:R$34,$W29)</f>
        <v>11</v>
      </c>
      <c r="AE29" s="32">
        <f>IF(AD29=AD28,AE28,AE28+1)</f>
        <v>1</v>
      </c>
      <c r="AF29" s="32">
        <f>LARGE(T$29:T$34,$W29)</f>
        <v>39.917000000000002</v>
      </c>
      <c r="AG29" s="32">
        <f>IF(AF29=AF28,AG28,AG28+1)</f>
        <v>1</v>
      </c>
    </row>
    <row r="30" spans="1:33" x14ac:dyDescent="0.3">
      <c r="A30" s="19">
        <v>19</v>
      </c>
      <c r="B30" s="28" t="s">
        <v>76</v>
      </c>
      <c r="C30" s="21" t="s">
        <v>26</v>
      </c>
      <c r="D30" s="22">
        <v>1</v>
      </c>
      <c r="E30" s="22">
        <v>9.0500000000000007</v>
      </c>
      <c r="F30" s="23">
        <f t="shared" ref="F30:F34" si="25">D30+E30</f>
        <v>10.050000000000001</v>
      </c>
      <c r="G30" s="24">
        <f t="shared" ref="G30:G34" si="26">VLOOKUP(F30,X$29:Y$34,2,FALSE)</f>
        <v>3</v>
      </c>
      <c r="H30" s="22">
        <v>1.6</v>
      </c>
      <c r="I30" s="22">
        <v>6.7</v>
      </c>
      <c r="J30" s="23">
        <f t="shared" ref="J30:J34" si="27">H30+I30</f>
        <v>8.3000000000000007</v>
      </c>
      <c r="K30" s="24">
        <f t="shared" ref="K30:K34" si="28">VLOOKUP(J30,Z$29:AA$34,2,FALSE)</f>
        <v>5</v>
      </c>
      <c r="L30" s="22">
        <v>1.8</v>
      </c>
      <c r="M30" s="22">
        <v>6.8339999999999996</v>
      </c>
      <c r="N30" s="23">
        <f t="shared" ref="N30:N34" si="29">L30+M30</f>
        <v>8.6340000000000003</v>
      </c>
      <c r="O30" s="24">
        <f t="shared" ref="O30:O34" si="30">VLOOKUP(N30,AB$29:AC$34,2,FALSE)</f>
        <v>6</v>
      </c>
      <c r="P30" s="22">
        <v>2.5</v>
      </c>
      <c r="Q30" s="22">
        <v>7.97</v>
      </c>
      <c r="R30" s="23">
        <f t="shared" ref="R30:R34" si="31">P30+Q30</f>
        <v>10.469999999999999</v>
      </c>
      <c r="S30" s="24">
        <f t="shared" ref="S30:S34" si="32">VLOOKUP(R30,AD$29:AE$34,2,FALSE)</f>
        <v>4</v>
      </c>
      <c r="T30" s="23">
        <f t="shared" ref="T30:T34" si="33">R30+N30+J30+F30</f>
        <v>37.454000000000001</v>
      </c>
      <c r="U30" s="24">
        <f t="shared" ref="U30:U34" si="34">VLOOKUP(T30,AF$29:AG$34,2,FALSE)</f>
        <v>5</v>
      </c>
      <c r="W30" s="32">
        <f>W29+1</f>
        <v>2</v>
      </c>
      <c r="X30" s="32">
        <f t="shared" ref="X30:X34" si="35">LARGE(F$29:F$34,$W30)</f>
        <v>10.15</v>
      </c>
      <c r="Y30" s="32">
        <f t="shared" ref="Y30:Y34" si="36">IF(X30=X29,Y29,Y29+1)</f>
        <v>2</v>
      </c>
      <c r="Z30" s="32">
        <f t="shared" ref="Z30:Z34" si="37">LARGE(J$29:J$34,$W30)</f>
        <v>9.1999999999999993</v>
      </c>
      <c r="AA30" s="32">
        <f t="shared" ref="AA30:AA34" si="38">IF(Z30=Z29,AA29,AA29+1)</f>
        <v>2</v>
      </c>
      <c r="AB30" s="32">
        <f t="shared" ref="AB30:AB34" si="39">LARGE(N$29:N$34,$W30)</f>
        <v>9.7669999999999995</v>
      </c>
      <c r="AC30" s="32">
        <f t="shared" ref="AC30:AC34" si="40">IF(AB30=AB29,AC29,AC29+1)</f>
        <v>2</v>
      </c>
      <c r="AD30" s="32">
        <f t="shared" ref="AD30:AD34" si="41">LARGE(R$29:R$34,$W30)</f>
        <v>10.969999999999999</v>
      </c>
      <c r="AE30" s="32">
        <f t="shared" ref="AE30:AE34" si="42">IF(AD30=AD29,AE29,AE29+1)</f>
        <v>2</v>
      </c>
      <c r="AF30" s="32">
        <f t="shared" ref="AF30:AF34" si="43">LARGE(T$29:T$34,$W30)</f>
        <v>39.484000000000002</v>
      </c>
      <c r="AG30" s="32">
        <f t="shared" ref="AG30:AG34" si="44">IF(AF30=AF29,AG29,AG29+1)</f>
        <v>2</v>
      </c>
    </row>
    <row r="31" spans="1:33" x14ac:dyDescent="0.3">
      <c r="A31" s="19">
        <v>20</v>
      </c>
      <c r="B31" s="28" t="s">
        <v>77</v>
      </c>
      <c r="C31" s="21" t="s">
        <v>26</v>
      </c>
      <c r="D31" s="22">
        <v>1</v>
      </c>
      <c r="E31" s="22">
        <v>9.15</v>
      </c>
      <c r="F31" s="23">
        <f t="shared" si="25"/>
        <v>10.15</v>
      </c>
      <c r="G31" s="24">
        <f t="shared" si="26"/>
        <v>2</v>
      </c>
      <c r="H31" s="22">
        <v>2.1</v>
      </c>
      <c r="I31" s="22">
        <v>7.05</v>
      </c>
      <c r="J31" s="23">
        <f t="shared" si="27"/>
        <v>9.15</v>
      </c>
      <c r="K31" s="24">
        <f t="shared" si="28"/>
        <v>3</v>
      </c>
      <c r="L31" s="22">
        <v>2.5</v>
      </c>
      <c r="M31" s="22">
        <v>6.3</v>
      </c>
      <c r="N31" s="23">
        <f t="shared" si="29"/>
        <v>8.8000000000000007</v>
      </c>
      <c r="O31" s="24">
        <f t="shared" si="30"/>
        <v>5</v>
      </c>
      <c r="P31" s="22">
        <v>2.8</v>
      </c>
      <c r="Q31" s="22">
        <v>8.1999999999999993</v>
      </c>
      <c r="R31" s="23">
        <f t="shared" si="31"/>
        <v>11</v>
      </c>
      <c r="S31" s="24">
        <f t="shared" si="32"/>
        <v>1</v>
      </c>
      <c r="T31" s="23">
        <f t="shared" si="33"/>
        <v>39.1</v>
      </c>
      <c r="U31" s="24">
        <f t="shared" si="34"/>
        <v>4</v>
      </c>
      <c r="W31" s="32">
        <v>3</v>
      </c>
      <c r="X31" s="32">
        <f t="shared" si="35"/>
        <v>10.050000000000001</v>
      </c>
      <c r="Y31" s="32">
        <f t="shared" si="36"/>
        <v>3</v>
      </c>
      <c r="Z31" s="32">
        <f t="shared" si="37"/>
        <v>9.15</v>
      </c>
      <c r="AA31" s="32">
        <f t="shared" si="38"/>
        <v>3</v>
      </c>
      <c r="AB31" s="32">
        <f t="shared" si="39"/>
        <v>9.6340000000000003</v>
      </c>
      <c r="AC31" s="32">
        <f t="shared" si="40"/>
        <v>3</v>
      </c>
      <c r="AD31" s="32">
        <f t="shared" si="41"/>
        <v>10.7</v>
      </c>
      <c r="AE31" s="32">
        <f t="shared" si="42"/>
        <v>3</v>
      </c>
      <c r="AF31" s="32">
        <f t="shared" si="43"/>
        <v>39.47</v>
      </c>
      <c r="AG31" s="32">
        <f t="shared" si="44"/>
        <v>3</v>
      </c>
    </row>
    <row r="32" spans="1:33" ht="18.75" customHeight="1" x14ac:dyDescent="0.3">
      <c r="A32" s="19">
        <v>21</v>
      </c>
      <c r="B32" s="28" t="s">
        <v>78</v>
      </c>
      <c r="C32" s="21" t="s">
        <v>26</v>
      </c>
      <c r="D32" s="22">
        <v>1</v>
      </c>
      <c r="E32" s="22">
        <v>8.75</v>
      </c>
      <c r="F32" s="23">
        <f t="shared" si="25"/>
        <v>9.75</v>
      </c>
      <c r="G32" s="24">
        <f t="shared" si="26"/>
        <v>6</v>
      </c>
      <c r="H32" s="22">
        <v>2.1</v>
      </c>
      <c r="I32" s="22">
        <v>6</v>
      </c>
      <c r="J32" s="23">
        <f t="shared" si="27"/>
        <v>8.1</v>
      </c>
      <c r="K32" s="24">
        <f t="shared" si="28"/>
        <v>6</v>
      </c>
      <c r="L32" s="22">
        <v>2.2999999999999998</v>
      </c>
      <c r="M32" s="22">
        <v>7.4669999999999996</v>
      </c>
      <c r="N32" s="23">
        <f t="shared" si="29"/>
        <v>9.7669999999999995</v>
      </c>
      <c r="O32" s="24">
        <f t="shared" si="30"/>
        <v>2</v>
      </c>
      <c r="P32" s="22">
        <v>1.4</v>
      </c>
      <c r="Q32" s="22">
        <v>8.17</v>
      </c>
      <c r="R32" s="23">
        <f t="shared" si="31"/>
        <v>9.57</v>
      </c>
      <c r="S32" s="24">
        <f t="shared" si="32"/>
        <v>6</v>
      </c>
      <c r="T32" s="23">
        <f t="shared" si="33"/>
        <v>37.186999999999998</v>
      </c>
      <c r="U32" s="24">
        <f t="shared" si="34"/>
        <v>6</v>
      </c>
      <c r="W32" s="32">
        <f>W31+1</f>
        <v>4</v>
      </c>
      <c r="X32" s="32">
        <f t="shared" si="35"/>
        <v>10</v>
      </c>
      <c r="Y32" s="32">
        <f t="shared" si="36"/>
        <v>4</v>
      </c>
      <c r="Z32" s="32">
        <f t="shared" si="37"/>
        <v>9.1</v>
      </c>
      <c r="AA32" s="32">
        <f t="shared" si="38"/>
        <v>4</v>
      </c>
      <c r="AB32" s="32">
        <f t="shared" si="39"/>
        <v>9.4</v>
      </c>
      <c r="AC32" s="32">
        <f t="shared" si="40"/>
        <v>4</v>
      </c>
      <c r="AD32" s="32">
        <f t="shared" si="41"/>
        <v>10.469999999999999</v>
      </c>
      <c r="AE32" s="32">
        <f t="shared" si="42"/>
        <v>4</v>
      </c>
      <c r="AF32" s="32">
        <f t="shared" si="43"/>
        <v>39.1</v>
      </c>
      <c r="AG32" s="32">
        <f t="shared" si="44"/>
        <v>4</v>
      </c>
    </row>
    <row r="33" spans="1:33" x14ac:dyDescent="0.3">
      <c r="A33" s="19">
        <v>23</v>
      </c>
      <c r="B33" s="20" t="s">
        <v>79</v>
      </c>
      <c r="C33" s="21" t="s">
        <v>12</v>
      </c>
      <c r="D33" s="22">
        <v>1</v>
      </c>
      <c r="E33" s="22">
        <v>9</v>
      </c>
      <c r="F33" s="23">
        <f t="shared" si="25"/>
        <v>10</v>
      </c>
      <c r="G33" s="24">
        <f t="shared" si="26"/>
        <v>4</v>
      </c>
      <c r="H33" s="22">
        <v>2.1</v>
      </c>
      <c r="I33" s="22">
        <v>7</v>
      </c>
      <c r="J33" s="23">
        <f t="shared" si="27"/>
        <v>9.1</v>
      </c>
      <c r="K33" s="24">
        <f t="shared" si="28"/>
        <v>4</v>
      </c>
      <c r="L33" s="22">
        <v>2.5</v>
      </c>
      <c r="M33" s="22">
        <v>6.9</v>
      </c>
      <c r="N33" s="23">
        <f t="shared" si="29"/>
        <v>9.4</v>
      </c>
      <c r="O33" s="24">
        <f t="shared" si="30"/>
        <v>4</v>
      </c>
      <c r="P33" s="22">
        <v>2.8</v>
      </c>
      <c r="Q33" s="22">
        <v>8.17</v>
      </c>
      <c r="R33" s="23">
        <f t="shared" si="31"/>
        <v>10.969999999999999</v>
      </c>
      <c r="S33" s="24">
        <f t="shared" si="32"/>
        <v>2</v>
      </c>
      <c r="T33" s="23">
        <f t="shared" si="33"/>
        <v>39.47</v>
      </c>
      <c r="U33" s="24">
        <f t="shared" si="34"/>
        <v>3</v>
      </c>
      <c r="W33" s="32">
        <v>5</v>
      </c>
      <c r="X33" s="32">
        <f t="shared" si="35"/>
        <v>9.9</v>
      </c>
      <c r="Y33" s="32">
        <f t="shared" si="36"/>
        <v>5</v>
      </c>
      <c r="Z33" s="32">
        <f t="shared" si="37"/>
        <v>8.3000000000000007</v>
      </c>
      <c r="AA33" s="32">
        <f t="shared" si="38"/>
        <v>5</v>
      </c>
      <c r="AB33" s="32">
        <f t="shared" si="39"/>
        <v>8.8000000000000007</v>
      </c>
      <c r="AC33" s="32">
        <f t="shared" si="40"/>
        <v>5</v>
      </c>
      <c r="AD33" s="32">
        <f t="shared" si="41"/>
        <v>10.3</v>
      </c>
      <c r="AE33" s="32">
        <f t="shared" si="42"/>
        <v>5</v>
      </c>
      <c r="AF33" s="32">
        <f t="shared" si="43"/>
        <v>37.454000000000001</v>
      </c>
      <c r="AG33" s="32">
        <f t="shared" si="44"/>
        <v>5</v>
      </c>
    </row>
    <row r="34" spans="1:33" x14ac:dyDescent="0.3">
      <c r="A34" s="19">
        <v>95</v>
      </c>
      <c r="B34" s="27" t="s">
        <v>80</v>
      </c>
      <c r="C34" s="21" t="s">
        <v>67</v>
      </c>
      <c r="D34" s="22">
        <v>1</v>
      </c>
      <c r="E34" s="22">
        <v>8.9</v>
      </c>
      <c r="F34" s="23">
        <f t="shared" si="25"/>
        <v>9.9</v>
      </c>
      <c r="G34" s="24">
        <f t="shared" si="26"/>
        <v>5</v>
      </c>
      <c r="H34" s="22">
        <v>2.1</v>
      </c>
      <c r="I34" s="22">
        <v>7.15</v>
      </c>
      <c r="J34" s="23">
        <f t="shared" si="27"/>
        <v>9.25</v>
      </c>
      <c r="K34" s="24">
        <f t="shared" si="28"/>
        <v>1</v>
      </c>
      <c r="L34" s="22">
        <v>2.2000000000000002</v>
      </c>
      <c r="M34" s="22">
        <v>7.4340000000000002</v>
      </c>
      <c r="N34" s="23">
        <f t="shared" si="29"/>
        <v>9.6340000000000003</v>
      </c>
      <c r="O34" s="24">
        <f t="shared" si="30"/>
        <v>3</v>
      </c>
      <c r="P34" s="22">
        <v>2.8</v>
      </c>
      <c r="Q34" s="22">
        <v>7.9</v>
      </c>
      <c r="R34" s="23">
        <f t="shared" si="31"/>
        <v>10.7</v>
      </c>
      <c r="S34" s="24">
        <f t="shared" si="32"/>
        <v>3</v>
      </c>
      <c r="T34" s="23">
        <f t="shared" si="33"/>
        <v>39.484000000000002</v>
      </c>
      <c r="U34" s="24">
        <f t="shared" si="34"/>
        <v>2</v>
      </c>
      <c r="W34" s="32">
        <v>6</v>
      </c>
      <c r="X34" s="32">
        <f t="shared" si="35"/>
        <v>9.75</v>
      </c>
      <c r="Y34" s="32">
        <f t="shared" si="36"/>
        <v>6</v>
      </c>
      <c r="Z34" s="32">
        <f t="shared" si="37"/>
        <v>8.1</v>
      </c>
      <c r="AA34" s="32">
        <f t="shared" si="38"/>
        <v>6</v>
      </c>
      <c r="AB34" s="32">
        <f t="shared" si="39"/>
        <v>8.6340000000000003</v>
      </c>
      <c r="AC34" s="32">
        <f t="shared" si="40"/>
        <v>6</v>
      </c>
      <c r="AD34" s="32">
        <f t="shared" si="41"/>
        <v>9.57</v>
      </c>
      <c r="AE34" s="32">
        <f t="shared" si="42"/>
        <v>6</v>
      </c>
      <c r="AF34" s="32">
        <f t="shared" si="43"/>
        <v>37.186999999999998</v>
      </c>
      <c r="AG34" s="32">
        <f t="shared" si="44"/>
        <v>6</v>
      </c>
    </row>
    <row r="37" spans="1:33" ht="26.25" x14ac:dyDescent="0.4">
      <c r="A37" s="44" t="s">
        <v>81</v>
      </c>
      <c r="C37" s="36"/>
      <c r="D37" s="37"/>
      <c r="G37" s="35"/>
      <c r="W37" s="32" t="s">
        <v>19</v>
      </c>
    </row>
    <row r="39" spans="1:33" s="40" customFormat="1" x14ac:dyDescent="0.3">
      <c r="A39" s="7" t="s">
        <v>9</v>
      </c>
      <c r="B39" s="7" t="s">
        <v>8</v>
      </c>
      <c r="C39" s="7" t="s">
        <v>11</v>
      </c>
      <c r="D39" s="51" t="s">
        <v>0</v>
      </c>
      <c r="E39" s="52"/>
      <c r="F39" s="52"/>
      <c r="G39" s="53"/>
      <c r="H39" s="51" t="s">
        <v>1</v>
      </c>
      <c r="I39" s="52"/>
      <c r="J39" s="52"/>
      <c r="K39" s="53"/>
      <c r="L39" s="51" t="s">
        <v>2</v>
      </c>
      <c r="M39" s="52"/>
      <c r="N39" s="52"/>
      <c r="O39" s="53"/>
      <c r="P39" s="51" t="s">
        <v>3</v>
      </c>
      <c r="Q39" s="52"/>
      <c r="R39" s="52"/>
      <c r="S39" s="53"/>
      <c r="T39" s="49" t="s">
        <v>4</v>
      </c>
      <c r="U39" s="50"/>
      <c r="V39" s="38"/>
      <c r="W39" s="39"/>
      <c r="X39" s="39" t="s">
        <v>3</v>
      </c>
      <c r="Y39" s="39"/>
      <c r="Z39" s="38" t="s">
        <v>0</v>
      </c>
      <c r="AA39" s="38"/>
      <c r="AB39" s="39" t="s">
        <v>2</v>
      </c>
      <c r="AC39" s="39"/>
      <c r="AD39" s="38" t="s">
        <v>1</v>
      </c>
      <c r="AE39" s="38"/>
      <c r="AF39" s="38" t="s">
        <v>4</v>
      </c>
      <c r="AG39" s="38"/>
    </row>
    <row r="40" spans="1:33" s="43" customFormat="1" x14ac:dyDescent="0.3">
      <c r="A40" s="41" t="s">
        <v>7</v>
      </c>
      <c r="B40" s="13"/>
      <c r="C40" s="13"/>
      <c r="D40" s="14" t="s">
        <v>10</v>
      </c>
      <c r="E40" s="14" t="s">
        <v>15</v>
      </c>
      <c r="F40" s="15" t="s">
        <v>5</v>
      </c>
      <c r="G40" s="13" t="s">
        <v>6</v>
      </c>
      <c r="H40" s="14" t="s">
        <v>10</v>
      </c>
      <c r="I40" s="14" t="s">
        <v>15</v>
      </c>
      <c r="J40" s="15" t="s">
        <v>5</v>
      </c>
      <c r="K40" s="13" t="s">
        <v>6</v>
      </c>
      <c r="L40" s="14" t="s">
        <v>10</v>
      </c>
      <c r="M40" s="14" t="s">
        <v>15</v>
      </c>
      <c r="N40" s="15" t="s">
        <v>5</v>
      </c>
      <c r="O40" s="13" t="s">
        <v>6</v>
      </c>
      <c r="P40" s="14" t="s">
        <v>10</v>
      </c>
      <c r="Q40" s="14" t="s">
        <v>15</v>
      </c>
      <c r="R40" s="15" t="s">
        <v>5</v>
      </c>
      <c r="S40" s="13" t="s">
        <v>6</v>
      </c>
      <c r="T40" s="15" t="s">
        <v>5</v>
      </c>
      <c r="U40" s="13" t="s">
        <v>6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</row>
    <row r="41" spans="1:33" x14ac:dyDescent="0.3">
      <c r="A41" s="45">
        <v>147</v>
      </c>
      <c r="B41" s="20" t="s">
        <v>83</v>
      </c>
      <c r="C41" s="21" t="s">
        <v>13</v>
      </c>
      <c r="D41" s="22">
        <v>2.8</v>
      </c>
      <c r="E41" s="22">
        <v>8.75</v>
      </c>
      <c r="F41" s="23">
        <f>D41+E41</f>
        <v>11.55</v>
      </c>
      <c r="G41" s="24">
        <f>VLOOKUP(F41,X$41:Y$57,2,FALSE)</f>
        <v>5</v>
      </c>
      <c r="H41" s="22">
        <v>2</v>
      </c>
      <c r="I41" s="22">
        <v>7.2</v>
      </c>
      <c r="J41" s="23">
        <f>H41+I41</f>
        <v>9.1999999999999993</v>
      </c>
      <c r="K41" s="24">
        <f>VLOOKUP(J41,Z$41:AA$57,2,FALSE)</f>
        <v>10</v>
      </c>
      <c r="L41" s="22">
        <v>3.1</v>
      </c>
      <c r="M41" s="22">
        <v>8.6</v>
      </c>
      <c r="N41" s="23">
        <f>L41+M41</f>
        <v>11.7</v>
      </c>
      <c r="O41" s="24">
        <f>VLOOKUP(N41,AB$41:AC$57,2,FALSE)</f>
        <v>1</v>
      </c>
      <c r="P41" s="22">
        <v>3.4</v>
      </c>
      <c r="Q41" s="22">
        <v>7.55</v>
      </c>
      <c r="R41" s="23">
        <f>P41+Q41</f>
        <v>10.95</v>
      </c>
      <c r="S41" s="24">
        <f>VLOOKUP(R41,AD$41:AE$57,2,FALSE)</f>
        <v>6</v>
      </c>
      <c r="T41" s="23">
        <f>R41+N41+J41+F41</f>
        <v>43.4</v>
      </c>
      <c r="U41" s="24">
        <f>VLOOKUP(T41,AF$41:AG$57,2,FALSE)</f>
        <v>2</v>
      </c>
      <c r="W41" s="32">
        <v>1</v>
      </c>
      <c r="X41" s="32">
        <f>LARGE(F$41:F$57,$W41)</f>
        <v>11.95</v>
      </c>
      <c r="Y41" s="32">
        <f>IF(X41=X40,Y40,Y40+1)</f>
        <v>1</v>
      </c>
      <c r="Z41" s="32">
        <f>LARGE(J$41:J$57,$W41)</f>
        <v>10.65</v>
      </c>
      <c r="AA41" s="32">
        <f>IF(Z41=Z40,AA40,AA40+1)</f>
        <v>1</v>
      </c>
      <c r="AB41" s="32">
        <f>LARGE(N$41:N$57,$W41)</f>
        <v>11.7</v>
      </c>
      <c r="AC41" s="32">
        <f>IF(AB41=AB40,AC40,AC40+1)</f>
        <v>1</v>
      </c>
      <c r="AD41" s="32">
        <f>LARGE(R$41:R$57,$W41)</f>
        <v>11.4</v>
      </c>
      <c r="AE41" s="32">
        <f>IF(AD41=AD40,AE40,AE40+1)</f>
        <v>1</v>
      </c>
      <c r="AF41" s="32">
        <f>LARGE(T$41:T$57,$W41)</f>
        <v>43.9</v>
      </c>
      <c r="AG41" s="32">
        <f>IF(AF41=AF40,AG40,AG40+1)</f>
        <v>1</v>
      </c>
    </row>
    <row r="42" spans="1:33" x14ac:dyDescent="0.3">
      <c r="A42" s="19">
        <v>25</v>
      </c>
      <c r="B42" s="21" t="s">
        <v>84</v>
      </c>
      <c r="C42" s="21" t="s">
        <v>13</v>
      </c>
      <c r="D42" s="22">
        <v>3</v>
      </c>
      <c r="E42" s="22">
        <v>8.5500000000000007</v>
      </c>
      <c r="F42" s="23">
        <f t="shared" ref="F42:F57" si="45">D42+E42</f>
        <v>11.55</v>
      </c>
      <c r="G42" s="24">
        <f t="shared" ref="G42:G57" si="46">VLOOKUP(F42,X$41:Y$57,2,FALSE)</f>
        <v>5</v>
      </c>
      <c r="H42" s="22">
        <v>2</v>
      </c>
      <c r="I42" s="22">
        <v>7.35</v>
      </c>
      <c r="J42" s="23">
        <f t="shared" ref="J42:J57" si="47">H42+I42</f>
        <v>9.35</v>
      </c>
      <c r="K42" s="24">
        <f t="shared" ref="K42:K57" si="48">VLOOKUP(J42,Z$41:AA$57,2,FALSE)</f>
        <v>8</v>
      </c>
      <c r="L42" s="22">
        <v>2</v>
      </c>
      <c r="M42" s="22">
        <v>7.85</v>
      </c>
      <c r="N42" s="23">
        <f t="shared" ref="N42:N57" si="49">L42+M42</f>
        <v>9.85</v>
      </c>
      <c r="O42" s="24">
        <f t="shared" ref="O42:O57" si="50">VLOOKUP(N42,AB$41:AC$57,2,FALSE)</f>
        <v>8</v>
      </c>
      <c r="P42" s="22">
        <v>3.3</v>
      </c>
      <c r="Q42" s="22">
        <v>7.65</v>
      </c>
      <c r="R42" s="23">
        <f t="shared" ref="R42:R57" si="51">P42+Q42</f>
        <v>10.95</v>
      </c>
      <c r="S42" s="24">
        <f t="shared" ref="S42:S57" si="52">VLOOKUP(R42,AD$41:AE$57,2,FALSE)</f>
        <v>6</v>
      </c>
      <c r="T42" s="23">
        <f t="shared" ref="T42:T57" si="53">R42+N42+J42+F42</f>
        <v>41.7</v>
      </c>
      <c r="U42" s="24">
        <f t="shared" ref="U42:U57" si="54">VLOOKUP(T42,AF$41:AG$57,2,FALSE)</f>
        <v>6</v>
      </c>
      <c r="W42" s="32">
        <v>2</v>
      </c>
      <c r="X42" s="32">
        <f t="shared" ref="X42:X57" si="55">LARGE(F$41:F$57,$W42)</f>
        <v>11.8</v>
      </c>
      <c r="Y42" s="32">
        <f t="shared" ref="Y42:Y57" si="56">IF(X42=X41,Y41,Y41+1)</f>
        <v>2</v>
      </c>
      <c r="Z42" s="32">
        <f t="shared" ref="Z42:Z57" si="57">LARGE(J$41:J$57,$W42)</f>
        <v>10.45</v>
      </c>
      <c r="AA42" s="32">
        <f t="shared" ref="AA42:AA57" si="58">IF(Z42=Z41,AA41,AA41+1)</f>
        <v>2</v>
      </c>
      <c r="AB42" s="32">
        <f t="shared" ref="AB42:AB57" si="59">LARGE(N$41:N$57,$W42)</f>
        <v>11.149999999999999</v>
      </c>
      <c r="AC42" s="32">
        <f t="shared" ref="AC42:AC57" si="60">IF(AB42=AB41,AC41,AC41+1)</f>
        <v>2</v>
      </c>
      <c r="AD42" s="32">
        <f t="shared" ref="AD42:AD57" si="61">LARGE(R$41:R$57,$W42)</f>
        <v>11.399999999999999</v>
      </c>
      <c r="AE42" s="32">
        <f t="shared" ref="AE42:AE57" si="62">IF(AD42=AD41,AE41,AE41+1)</f>
        <v>1</v>
      </c>
      <c r="AF42" s="32">
        <f t="shared" ref="AF42:AF57" si="63">LARGE(T$41:T$57,$W42)</f>
        <v>43.4</v>
      </c>
      <c r="AG42" s="32">
        <f t="shared" ref="AG42:AG57" si="64">IF(AF42=AF41,AG41,AG41+1)</f>
        <v>2</v>
      </c>
    </row>
    <row r="43" spans="1:33" x14ac:dyDescent="0.3">
      <c r="A43" s="19">
        <v>26</v>
      </c>
      <c r="B43" s="21" t="s">
        <v>85</v>
      </c>
      <c r="C43" s="21" t="s">
        <v>13</v>
      </c>
      <c r="D43" s="22">
        <v>2.8</v>
      </c>
      <c r="E43" s="22">
        <v>8.6999999999999993</v>
      </c>
      <c r="F43" s="23">
        <f t="shared" si="45"/>
        <v>11.5</v>
      </c>
      <c r="G43" s="24">
        <f t="shared" si="46"/>
        <v>6</v>
      </c>
      <c r="H43" s="22">
        <v>2.2000000000000002</v>
      </c>
      <c r="I43" s="22">
        <v>6.85</v>
      </c>
      <c r="J43" s="23">
        <f t="shared" si="47"/>
        <v>9.0500000000000007</v>
      </c>
      <c r="K43" s="24">
        <f t="shared" si="48"/>
        <v>11</v>
      </c>
      <c r="L43" s="22">
        <v>3.4</v>
      </c>
      <c r="M43" s="22">
        <v>7.15</v>
      </c>
      <c r="N43" s="23">
        <f t="shared" si="49"/>
        <v>10.55</v>
      </c>
      <c r="O43" s="24">
        <f t="shared" si="50"/>
        <v>4</v>
      </c>
      <c r="P43" s="22">
        <v>3.4</v>
      </c>
      <c r="Q43" s="22">
        <v>7.7</v>
      </c>
      <c r="R43" s="23">
        <f t="shared" si="51"/>
        <v>11.1</v>
      </c>
      <c r="S43" s="24">
        <f t="shared" si="52"/>
        <v>4</v>
      </c>
      <c r="T43" s="23">
        <f t="shared" si="53"/>
        <v>42.2</v>
      </c>
      <c r="U43" s="24">
        <f t="shared" si="54"/>
        <v>5</v>
      </c>
      <c r="W43" s="32">
        <v>3</v>
      </c>
      <c r="X43" s="32">
        <f t="shared" si="55"/>
        <v>11.649999999999999</v>
      </c>
      <c r="Y43" s="32">
        <f t="shared" si="56"/>
        <v>3</v>
      </c>
      <c r="Z43" s="32">
        <f t="shared" si="57"/>
        <v>10.3</v>
      </c>
      <c r="AA43" s="32">
        <f t="shared" si="58"/>
        <v>3</v>
      </c>
      <c r="AB43" s="32">
        <f t="shared" si="59"/>
        <v>10.8</v>
      </c>
      <c r="AC43" s="32">
        <f t="shared" si="60"/>
        <v>3</v>
      </c>
      <c r="AD43" s="32">
        <f t="shared" si="61"/>
        <v>11.3</v>
      </c>
      <c r="AE43" s="32">
        <f t="shared" si="62"/>
        <v>2</v>
      </c>
      <c r="AF43" s="32">
        <f t="shared" si="63"/>
        <v>43.05</v>
      </c>
      <c r="AG43" s="32">
        <f t="shared" si="64"/>
        <v>3</v>
      </c>
    </row>
    <row r="44" spans="1:33" x14ac:dyDescent="0.3">
      <c r="A44" s="19">
        <v>27</v>
      </c>
      <c r="B44" s="21" t="s">
        <v>17</v>
      </c>
      <c r="C44" s="21" t="s">
        <v>13</v>
      </c>
      <c r="D44" s="22">
        <v>2.8</v>
      </c>
      <c r="E44" s="22">
        <v>9</v>
      </c>
      <c r="F44" s="23">
        <f t="shared" si="45"/>
        <v>11.8</v>
      </c>
      <c r="G44" s="24">
        <f t="shared" si="46"/>
        <v>2</v>
      </c>
      <c r="H44" s="22">
        <v>2</v>
      </c>
      <c r="I44" s="22">
        <v>7.3</v>
      </c>
      <c r="J44" s="23">
        <f t="shared" si="47"/>
        <v>9.3000000000000007</v>
      </c>
      <c r="K44" s="24">
        <f t="shared" si="48"/>
        <v>9</v>
      </c>
      <c r="L44" s="22">
        <v>2.7</v>
      </c>
      <c r="M44" s="22">
        <v>5.25</v>
      </c>
      <c r="N44" s="23">
        <f t="shared" si="49"/>
        <v>7.95</v>
      </c>
      <c r="O44" s="24">
        <f t="shared" si="50"/>
        <v>11</v>
      </c>
      <c r="P44" s="22">
        <v>3.2</v>
      </c>
      <c r="Q44" s="22">
        <v>7.1</v>
      </c>
      <c r="R44" s="23">
        <f t="shared" si="51"/>
        <v>10.3</v>
      </c>
      <c r="S44" s="24">
        <f t="shared" si="52"/>
        <v>10</v>
      </c>
      <c r="T44" s="23">
        <f t="shared" si="53"/>
        <v>39.35</v>
      </c>
      <c r="U44" s="24">
        <f t="shared" si="54"/>
        <v>15</v>
      </c>
      <c r="W44" s="32">
        <v>4</v>
      </c>
      <c r="X44" s="32">
        <f t="shared" si="55"/>
        <v>11.649999999999999</v>
      </c>
      <c r="Y44" s="32">
        <f t="shared" si="56"/>
        <v>3</v>
      </c>
      <c r="Z44" s="32">
        <f t="shared" si="57"/>
        <v>9.9</v>
      </c>
      <c r="AA44" s="32">
        <f t="shared" si="58"/>
        <v>4</v>
      </c>
      <c r="AB44" s="32">
        <f t="shared" si="59"/>
        <v>10.55</v>
      </c>
      <c r="AC44" s="32">
        <f t="shared" si="60"/>
        <v>4</v>
      </c>
      <c r="AD44" s="32">
        <f t="shared" si="61"/>
        <v>11.15</v>
      </c>
      <c r="AE44" s="32">
        <f t="shared" si="62"/>
        <v>3</v>
      </c>
      <c r="AF44" s="32">
        <f t="shared" si="63"/>
        <v>42.8</v>
      </c>
      <c r="AG44" s="32">
        <f t="shared" si="64"/>
        <v>4</v>
      </c>
    </row>
    <row r="45" spans="1:33" x14ac:dyDescent="0.3">
      <c r="A45" s="19">
        <v>28</v>
      </c>
      <c r="B45" s="21" t="s">
        <v>18</v>
      </c>
      <c r="C45" s="21" t="s">
        <v>13</v>
      </c>
      <c r="D45" s="22">
        <v>2.8</v>
      </c>
      <c r="E45" s="22">
        <v>8.6</v>
      </c>
      <c r="F45" s="23">
        <f t="shared" si="45"/>
        <v>11.399999999999999</v>
      </c>
      <c r="G45" s="24">
        <f t="shared" si="46"/>
        <v>7</v>
      </c>
      <c r="H45" s="22">
        <v>2</v>
      </c>
      <c r="I45" s="22">
        <v>7.55</v>
      </c>
      <c r="J45" s="23">
        <f t="shared" si="47"/>
        <v>9.5500000000000007</v>
      </c>
      <c r="K45" s="24">
        <f t="shared" si="48"/>
        <v>6</v>
      </c>
      <c r="L45" s="22">
        <v>2.5</v>
      </c>
      <c r="M45" s="22">
        <v>8.3000000000000007</v>
      </c>
      <c r="N45" s="23">
        <f t="shared" si="49"/>
        <v>10.8</v>
      </c>
      <c r="O45" s="24">
        <f t="shared" si="50"/>
        <v>3</v>
      </c>
      <c r="P45" s="22">
        <v>3.2</v>
      </c>
      <c r="Q45" s="22">
        <v>8.1</v>
      </c>
      <c r="R45" s="23">
        <f t="shared" si="51"/>
        <v>11.3</v>
      </c>
      <c r="S45" s="24">
        <f t="shared" si="52"/>
        <v>2</v>
      </c>
      <c r="T45" s="23">
        <f t="shared" si="53"/>
        <v>43.05</v>
      </c>
      <c r="U45" s="24">
        <f t="shared" si="54"/>
        <v>3</v>
      </c>
      <c r="W45" s="32">
        <v>5</v>
      </c>
      <c r="X45" s="32">
        <f t="shared" si="55"/>
        <v>11.600000000000001</v>
      </c>
      <c r="Y45" s="32">
        <f t="shared" si="56"/>
        <v>4</v>
      </c>
      <c r="Z45" s="32">
        <f t="shared" si="57"/>
        <v>9.75</v>
      </c>
      <c r="AA45" s="32">
        <f t="shared" si="58"/>
        <v>5</v>
      </c>
      <c r="AB45" s="32">
        <f t="shared" si="59"/>
        <v>10.1</v>
      </c>
      <c r="AC45" s="32">
        <f t="shared" si="60"/>
        <v>5</v>
      </c>
      <c r="AD45" s="32">
        <f t="shared" si="61"/>
        <v>11.1</v>
      </c>
      <c r="AE45" s="32">
        <f t="shared" si="62"/>
        <v>4</v>
      </c>
      <c r="AF45" s="32">
        <f t="shared" si="63"/>
        <v>42.2</v>
      </c>
      <c r="AG45" s="32">
        <f t="shared" si="64"/>
        <v>5</v>
      </c>
    </row>
    <row r="46" spans="1:33" x14ac:dyDescent="0.3">
      <c r="A46" s="19">
        <v>29</v>
      </c>
      <c r="B46" s="20" t="s">
        <v>86</v>
      </c>
      <c r="C46" s="21" t="s">
        <v>14</v>
      </c>
      <c r="D46" s="22">
        <v>3</v>
      </c>
      <c r="E46" s="22">
        <v>8.9499999999999993</v>
      </c>
      <c r="F46" s="23">
        <f t="shared" si="45"/>
        <v>11.95</v>
      </c>
      <c r="G46" s="24">
        <f t="shared" si="46"/>
        <v>1</v>
      </c>
      <c r="H46" s="22">
        <v>2.9</v>
      </c>
      <c r="I46" s="22">
        <v>7.75</v>
      </c>
      <c r="J46" s="23">
        <f t="shared" si="47"/>
        <v>10.65</v>
      </c>
      <c r="K46" s="24">
        <f t="shared" si="48"/>
        <v>1</v>
      </c>
      <c r="L46" s="22">
        <v>3.2</v>
      </c>
      <c r="M46" s="22">
        <v>4</v>
      </c>
      <c r="N46" s="23">
        <f t="shared" si="49"/>
        <v>7.2</v>
      </c>
      <c r="O46" s="24">
        <f t="shared" si="50"/>
        <v>12</v>
      </c>
      <c r="P46" s="22">
        <v>3.8</v>
      </c>
      <c r="Q46" s="22">
        <v>7.6</v>
      </c>
      <c r="R46" s="23">
        <f t="shared" si="51"/>
        <v>11.399999999999999</v>
      </c>
      <c r="S46" s="24">
        <f t="shared" si="52"/>
        <v>1</v>
      </c>
      <c r="T46" s="23">
        <f t="shared" si="53"/>
        <v>41.2</v>
      </c>
      <c r="U46" s="24">
        <f t="shared" si="54"/>
        <v>8</v>
      </c>
      <c r="W46" s="32">
        <v>6</v>
      </c>
      <c r="X46" s="32">
        <f t="shared" si="55"/>
        <v>11.6</v>
      </c>
      <c r="Y46" s="32">
        <f t="shared" si="56"/>
        <v>4</v>
      </c>
      <c r="Z46" s="32">
        <f t="shared" si="57"/>
        <v>9.5500000000000007</v>
      </c>
      <c r="AA46" s="32">
        <f t="shared" si="58"/>
        <v>6</v>
      </c>
      <c r="AB46" s="32">
        <f t="shared" si="59"/>
        <v>10.1</v>
      </c>
      <c r="AC46" s="32">
        <f t="shared" si="60"/>
        <v>5</v>
      </c>
      <c r="AD46" s="32">
        <f t="shared" si="61"/>
        <v>11</v>
      </c>
      <c r="AE46" s="32">
        <f t="shared" si="62"/>
        <v>5</v>
      </c>
      <c r="AF46" s="32">
        <f t="shared" si="63"/>
        <v>42.2</v>
      </c>
      <c r="AG46" s="32">
        <f t="shared" si="64"/>
        <v>5</v>
      </c>
    </row>
    <row r="47" spans="1:33" x14ac:dyDescent="0.3">
      <c r="A47" s="19">
        <v>30</v>
      </c>
      <c r="B47" s="27" t="s">
        <v>87</v>
      </c>
      <c r="C47" s="21" t="s">
        <v>88</v>
      </c>
      <c r="D47" s="22">
        <v>3</v>
      </c>
      <c r="E47" s="22">
        <v>8.6</v>
      </c>
      <c r="F47" s="23">
        <f t="shared" si="45"/>
        <v>11.6</v>
      </c>
      <c r="G47" s="24">
        <f t="shared" si="46"/>
        <v>4</v>
      </c>
      <c r="H47" s="22">
        <v>2.6</v>
      </c>
      <c r="I47" s="22">
        <v>7.3</v>
      </c>
      <c r="J47" s="23">
        <f t="shared" si="47"/>
        <v>9.9</v>
      </c>
      <c r="K47" s="24">
        <f t="shared" si="48"/>
        <v>4</v>
      </c>
      <c r="L47" s="22">
        <v>3.1</v>
      </c>
      <c r="M47" s="22">
        <v>3.9</v>
      </c>
      <c r="N47" s="23">
        <f t="shared" si="49"/>
        <v>7</v>
      </c>
      <c r="O47" s="24">
        <f t="shared" si="50"/>
        <v>13</v>
      </c>
      <c r="P47" s="22">
        <v>3.4</v>
      </c>
      <c r="Q47" s="22">
        <v>7.6</v>
      </c>
      <c r="R47" s="23">
        <f t="shared" si="51"/>
        <v>11</v>
      </c>
      <c r="S47" s="24">
        <f t="shared" si="52"/>
        <v>5</v>
      </c>
      <c r="T47" s="23">
        <f t="shared" si="53"/>
        <v>39.5</v>
      </c>
      <c r="U47" s="24">
        <f t="shared" si="54"/>
        <v>14</v>
      </c>
      <c r="W47" s="32">
        <v>7</v>
      </c>
      <c r="X47" s="32">
        <f t="shared" si="55"/>
        <v>11.6</v>
      </c>
      <c r="Y47" s="32">
        <f t="shared" si="56"/>
        <v>4</v>
      </c>
      <c r="Z47" s="32">
        <f t="shared" si="57"/>
        <v>9.4</v>
      </c>
      <c r="AA47" s="32">
        <f t="shared" si="58"/>
        <v>7</v>
      </c>
      <c r="AB47" s="32">
        <f t="shared" si="59"/>
        <v>9.9499999999999993</v>
      </c>
      <c r="AC47" s="32">
        <f t="shared" si="60"/>
        <v>6</v>
      </c>
      <c r="AD47" s="32">
        <f t="shared" si="61"/>
        <v>10.95</v>
      </c>
      <c r="AE47" s="32">
        <f t="shared" si="62"/>
        <v>6</v>
      </c>
      <c r="AF47" s="32">
        <f t="shared" si="63"/>
        <v>41.7</v>
      </c>
      <c r="AG47" s="32">
        <f t="shared" si="64"/>
        <v>6</v>
      </c>
    </row>
    <row r="48" spans="1:33" x14ac:dyDescent="0.3">
      <c r="A48" s="19">
        <v>31</v>
      </c>
      <c r="B48" s="21" t="s">
        <v>89</v>
      </c>
      <c r="C48" s="21" t="s">
        <v>63</v>
      </c>
      <c r="D48" s="22">
        <v>2.8</v>
      </c>
      <c r="E48" s="22">
        <v>8.85</v>
      </c>
      <c r="F48" s="23">
        <f t="shared" si="45"/>
        <v>11.649999999999999</v>
      </c>
      <c r="G48" s="24">
        <f t="shared" si="46"/>
        <v>3</v>
      </c>
      <c r="H48" s="22">
        <v>2.1</v>
      </c>
      <c r="I48" s="22">
        <v>6.65</v>
      </c>
      <c r="J48" s="23">
        <f t="shared" si="47"/>
        <v>8.75</v>
      </c>
      <c r="K48" s="24">
        <f t="shared" si="48"/>
        <v>15</v>
      </c>
      <c r="L48" s="22">
        <v>2.4</v>
      </c>
      <c r="M48" s="22">
        <v>7.55</v>
      </c>
      <c r="N48" s="23">
        <f t="shared" si="49"/>
        <v>9.9499999999999993</v>
      </c>
      <c r="O48" s="24">
        <f t="shared" si="50"/>
        <v>6</v>
      </c>
      <c r="P48" s="22">
        <v>2.5</v>
      </c>
      <c r="Q48" s="22">
        <v>7.6</v>
      </c>
      <c r="R48" s="23">
        <f t="shared" si="51"/>
        <v>10.1</v>
      </c>
      <c r="S48" s="24">
        <f t="shared" si="52"/>
        <v>11</v>
      </c>
      <c r="T48" s="23">
        <f t="shared" si="53"/>
        <v>40.449999999999996</v>
      </c>
      <c r="U48" s="24">
        <f t="shared" si="54"/>
        <v>10</v>
      </c>
      <c r="W48" s="32">
        <v>8</v>
      </c>
      <c r="X48" s="32">
        <f t="shared" si="55"/>
        <v>11.55</v>
      </c>
      <c r="Y48" s="32">
        <f t="shared" si="56"/>
        <v>5</v>
      </c>
      <c r="Z48" s="32">
        <f t="shared" si="57"/>
        <v>9.35</v>
      </c>
      <c r="AA48" s="32">
        <f t="shared" si="58"/>
        <v>8</v>
      </c>
      <c r="AB48" s="32">
        <f t="shared" si="59"/>
        <v>9.9499999999999993</v>
      </c>
      <c r="AC48" s="32">
        <f t="shared" si="60"/>
        <v>6</v>
      </c>
      <c r="AD48" s="32">
        <f t="shared" si="61"/>
        <v>10.95</v>
      </c>
      <c r="AE48" s="32">
        <f t="shared" si="62"/>
        <v>6</v>
      </c>
      <c r="AF48" s="32">
        <f t="shared" si="63"/>
        <v>41.25</v>
      </c>
      <c r="AG48" s="32">
        <f t="shared" si="64"/>
        <v>7</v>
      </c>
    </row>
    <row r="49" spans="1:33" x14ac:dyDescent="0.3">
      <c r="A49" s="19">
        <v>32</v>
      </c>
      <c r="B49" s="21" t="s">
        <v>90</v>
      </c>
      <c r="C49" s="21" t="s">
        <v>63</v>
      </c>
      <c r="D49" s="22">
        <v>2.8</v>
      </c>
      <c r="E49" s="22">
        <v>8.1</v>
      </c>
      <c r="F49" s="23">
        <f t="shared" si="45"/>
        <v>10.899999999999999</v>
      </c>
      <c r="G49" s="24">
        <f t="shared" si="46"/>
        <v>11</v>
      </c>
      <c r="H49" s="22">
        <v>2.1</v>
      </c>
      <c r="I49" s="22">
        <v>6.8</v>
      </c>
      <c r="J49" s="23">
        <f t="shared" si="47"/>
        <v>8.9</v>
      </c>
      <c r="K49" s="24">
        <f t="shared" si="48"/>
        <v>14</v>
      </c>
      <c r="L49" s="22">
        <v>2.4</v>
      </c>
      <c r="M49" s="22">
        <v>7.3</v>
      </c>
      <c r="N49" s="23">
        <f t="shared" si="49"/>
        <v>9.6999999999999993</v>
      </c>
      <c r="O49" s="24">
        <f t="shared" si="50"/>
        <v>9</v>
      </c>
      <c r="P49" s="22">
        <v>3.3</v>
      </c>
      <c r="Q49" s="22">
        <v>7.4</v>
      </c>
      <c r="R49" s="23">
        <f t="shared" si="51"/>
        <v>10.7</v>
      </c>
      <c r="S49" s="24">
        <f t="shared" si="52"/>
        <v>8</v>
      </c>
      <c r="T49" s="23">
        <f t="shared" si="53"/>
        <v>40.199999999999996</v>
      </c>
      <c r="U49" s="24">
        <f t="shared" si="54"/>
        <v>11</v>
      </c>
      <c r="W49" s="32">
        <v>9</v>
      </c>
      <c r="X49" s="32">
        <f t="shared" si="55"/>
        <v>11.55</v>
      </c>
      <c r="Y49" s="32">
        <f t="shared" si="56"/>
        <v>5</v>
      </c>
      <c r="Z49" s="32">
        <f t="shared" si="57"/>
        <v>9.3000000000000007</v>
      </c>
      <c r="AA49" s="32">
        <f t="shared" si="58"/>
        <v>9</v>
      </c>
      <c r="AB49" s="32">
        <f t="shared" si="59"/>
        <v>9.9</v>
      </c>
      <c r="AC49" s="32">
        <f t="shared" si="60"/>
        <v>7</v>
      </c>
      <c r="AD49" s="32">
        <f t="shared" si="61"/>
        <v>10.8</v>
      </c>
      <c r="AE49" s="32">
        <f t="shared" si="62"/>
        <v>7</v>
      </c>
      <c r="AF49" s="32">
        <f t="shared" si="63"/>
        <v>41.2</v>
      </c>
      <c r="AG49" s="32">
        <f t="shared" si="64"/>
        <v>8</v>
      </c>
    </row>
    <row r="50" spans="1:33" x14ac:dyDescent="0.3">
      <c r="A50" s="19">
        <v>33</v>
      </c>
      <c r="B50" s="21" t="s">
        <v>91</v>
      </c>
      <c r="C50" s="21" t="s">
        <v>37</v>
      </c>
      <c r="D50" s="22">
        <v>0</v>
      </c>
      <c r="E50" s="22">
        <v>0</v>
      </c>
      <c r="F50" s="23">
        <f t="shared" si="45"/>
        <v>0</v>
      </c>
      <c r="G50" s="24">
        <f t="shared" si="46"/>
        <v>12</v>
      </c>
      <c r="H50" s="22">
        <v>0</v>
      </c>
      <c r="I50" s="22">
        <v>0</v>
      </c>
      <c r="J50" s="23">
        <f t="shared" si="47"/>
        <v>0</v>
      </c>
      <c r="K50" s="24">
        <f t="shared" si="48"/>
        <v>17</v>
      </c>
      <c r="L50" s="22">
        <v>0</v>
      </c>
      <c r="M50" s="22">
        <v>0</v>
      </c>
      <c r="N50" s="23">
        <f t="shared" si="49"/>
        <v>0</v>
      </c>
      <c r="O50" s="24">
        <f t="shared" si="50"/>
        <v>14</v>
      </c>
      <c r="P50" s="22">
        <v>0</v>
      </c>
      <c r="Q50" s="22">
        <v>0</v>
      </c>
      <c r="R50" s="23">
        <f t="shared" si="51"/>
        <v>0</v>
      </c>
      <c r="S50" s="24">
        <f t="shared" si="52"/>
        <v>13</v>
      </c>
      <c r="T50" s="23">
        <f t="shared" si="53"/>
        <v>0</v>
      </c>
      <c r="U50" s="24">
        <f t="shared" si="54"/>
        <v>16</v>
      </c>
      <c r="W50" s="32">
        <v>10</v>
      </c>
      <c r="X50" s="32">
        <f t="shared" si="55"/>
        <v>11.5</v>
      </c>
      <c r="Y50" s="32">
        <f t="shared" si="56"/>
        <v>6</v>
      </c>
      <c r="Z50" s="32">
        <f t="shared" si="57"/>
        <v>9.1999999999999993</v>
      </c>
      <c r="AA50" s="32">
        <f t="shared" si="58"/>
        <v>10</v>
      </c>
      <c r="AB50" s="32">
        <f t="shared" si="59"/>
        <v>9.8999999999999986</v>
      </c>
      <c r="AC50" s="32">
        <f t="shared" si="60"/>
        <v>7</v>
      </c>
      <c r="AD50" s="32">
        <f t="shared" si="61"/>
        <v>10.7</v>
      </c>
      <c r="AE50" s="32">
        <f t="shared" si="62"/>
        <v>8</v>
      </c>
      <c r="AF50" s="32">
        <f t="shared" si="63"/>
        <v>41.15</v>
      </c>
      <c r="AG50" s="32">
        <f t="shared" si="64"/>
        <v>9</v>
      </c>
    </row>
    <row r="51" spans="1:33" x14ac:dyDescent="0.3">
      <c r="A51" s="26">
        <v>34</v>
      </c>
      <c r="B51" s="21" t="s">
        <v>92</v>
      </c>
      <c r="C51" s="21" t="s">
        <v>37</v>
      </c>
      <c r="D51" s="22">
        <v>2.8</v>
      </c>
      <c r="E51" s="22">
        <v>8.4499999999999993</v>
      </c>
      <c r="F51" s="23">
        <f t="shared" si="45"/>
        <v>11.25</v>
      </c>
      <c r="G51" s="24">
        <f t="shared" si="46"/>
        <v>9</v>
      </c>
      <c r="H51" s="22">
        <v>2.9</v>
      </c>
      <c r="I51" s="22">
        <v>7.4</v>
      </c>
      <c r="J51" s="23">
        <f t="shared" si="47"/>
        <v>10.3</v>
      </c>
      <c r="K51" s="24">
        <f t="shared" si="48"/>
        <v>3</v>
      </c>
      <c r="L51" s="22">
        <v>3</v>
      </c>
      <c r="M51" s="22">
        <v>7.1</v>
      </c>
      <c r="N51" s="23">
        <f t="shared" si="49"/>
        <v>10.1</v>
      </c>
      <c r="O51" s="24">
        <f t="shared" si="50"/>
        <v>5</v>
      </c>
      <c r="P51" s="22">
        <v>3.1</v>
      </c>
      <c r="Q51" s="22">
        <v>8.0500000000000007</v>
      </c>
      <c r="R51" s="23">
        <f t="shared" si="51"/>
        <v>11.15</v>
      </c>
      <c r="S51" s="24">
        <f t="shared" si="52"/>
        <v>3</v>
      </c>
      <c r="T51" s="23">
        <f t="shared" si="53"/>
        <v>42.8</v>
      </c>
      <c r="U51" s="24">
        <f t="shared" si="54"/>
        <v>4</v>
      </c>
      <c r="W51" s="32">
        <v>11</v>
      </c>
      <c r="X51" s="32">
        <f t="shared" si="55"/>
        <v>11.399999999999999</v>
      </c>
      <c r="Y51" s="32">
        <f t="shared" si="56"/>
        <v>7</v>
      </c>
      <c r="Z51" s="32">
        <f t="shared" si="57"/>
        <v>9.0500000000000007</v>
      </c>
      <c r="AA51" s="32">
        <f t="shared" si="58"/>
        <v>11</v>
      </c>
      <c r="AB51" s="32">
        <f t="shared" si="59"/>
        <v>9.85</v>
      </c>
      <c r="AC51" s="32">
        <f t="shared" si="60"/>
        <v>8</v>
      </c>
      <c r="AD51" s="32">
        <f t="shared" si="61"/>
        <v>10.7</v>
      </c>
      <c r="AE51" s="32">
        <f t="shared" si="62"/>
        <v>8</v>
      </c>
      <c r="AF51" s="32">
        <f t="shared" si="63"/>
        <v>40.449999999999996</v>
      </c>
      <c r="AG51" s="32">
        <f t="shared" si="64"/>
        <v>10</v>
      </c>
    </row>
    <row r="52" spans="1:33" x14ac:dyDescent="0.3">
      <c r="A52" s="45">
        <v>35</v>
      </c>
      <c r="B52" s="21" t="s">
        <v>93</v>
      </c>
      <c r="C52" s="21" t="s">
        <v>37</v>
      </c>
      <c r="D52" s="22">
        <v>2.8</v>
      </c>
      <c r="E52" s="22">
        <v>8.6</v>
      </c>
      <c r="F52" s="23">
        <f t="shared" si="45"/>
        <v>11.399999999999999</v>
      </c>
      <c r="G52" s="24">
        <f t="shared" si="46"/>
        <v>7</v>
      </c>
      <c r="H52" s="22">
        <v>1.4</v>
      </c>
      <c r="I52" s="22">
        <v>7.6</v>
      </c>
      <c r="J52" s="23">
        <f t="shared" si="47"/>
        <v>9</v>
      </c>
      <c r="K52" s="24">
        <f t="shared" si="48"/>
        <v>12</v>
      </c>
      <c r="L52" s="22">
        <v>2.9</v>
      </c>
      <c r="M52" s="22">
        <v>7.05</v>
      </c>
      <c r="N52" s="23">
        <f t="shared" si="49"/>
        <v>9.9499999999999993</v>
      </c>
      <c r="O52" s="24">
        <f t="shared" si="50"/>
        <v>6</v>
      </c>
      <c r="P52" s="22">
        <v>3</v>
      </c>
      <c r="Q52" s="22">
        <v>7.8</v>
      </c>
      <c r="R52" s="23">
        <f t="shared" si="51"/>
        <v>10.8</v>
      </c>
      <c r="S52" s="24">
        <f t="shared" si="52"/>
        <v>7</v>
      </c>
      <c r="T52" s="23">
        <f t="shared" si="53"/>
        <v>41.15</v>
      </c>
      <c r="U52" s="24">
        <f t="shared" si="54"/>
        <v>9</v>
      </c>
      <c r="W52" s="32">
        <v>12</v>
      </c>
      <c r="X52" s="32">
        <f t="shared" si="55"/>
        <v>11.399999999999999</v>
      </c>
      <c r="Y52" s="32">
        <f t="shared" si="56"/>
        <v>7</v>
      </c>
      <c r="Z52" s="32">
        <f t="shared" si="57"/>
        <v>9</v>
      </c>
      <c r="AA52" s="32">
        <f t="shared" si="58"/>
        <v>12</v>
      </c>
      <c r="AB52" s="32">
        <f t="shared" si="59"/>
        <v>9.6999999999999993</v>
      </c>
      <c r="AC52" s="32">
        <f t="shared" si="60"/>
        <v>9</v>
      </c>
      <c r="AD52" s="32">
        <f t="shared" si="61"/>
        <v>10.7</v>
      </c>
      <c r="AE52" s="32">
        <f t="shared" si="62"/>
        <v>8</v>
      </c>
      <c r="AF52" s="32">
        <f t="shared" si="63"/>
        <v>40.199999999999996</v>
      </c>
      <c r="AG52" s="32">
        <f t="shared" si="64"/>
        <v>11</v>
      </c>
    </row>
    <row r="53" spans="1:33" x14ac:dyDescent="0.3">
      <c r="A53" s="19">
        <v>36</v>
      </c>
      <c r="B53" s="20" t="s">
        <v>33</v>
      </c>
      <c r="C53" s="21" t="s">
        <v>26</v>
      </c>
      <c r="D53" s="22">
        <v>2.8</v>
      </c>
      <c r="E53" s="22">
        <v>8.85</v>
      </c>
      <c r="F53" s="23">
        <f t="shared" si="45"/>
        <v>11.649999999999999</v>
      </c>
      <c r="G53" s="24">
        <f t="shared" si="46"/>
        <v>3</v>
      </c>
      <c r="H53" s="22">
        <v>3.1</v>
      </c>
      <c r="I53" s="22">
        <v>7.35</v>
      </c>
      <c r="J53" s="23">
        <f t="shared" si="47"/>
        <v>10.45</v>
      </c>
      <c r="K53" s="24">
        <f t="shared" si="48"/>
        <v>2</v>
      </c>
      <c r="L53" s="22">
        <v>3</v>
      </c>
      <c r="M53" s="22">
        <v>7.1</v>
      </c>
      <c r="N53" s="23">
        <f t="shared" si="49"/>
        <v>10.1</v>
      </c>
      <c r="O53" s="24">
        <f t="shared" si="50"/>
        <v>5</v>
      </c>
      <c r="P53" s="22">
        <v>2.2999999999999998</v>
      </c>
      <c r="Q53" s="22">
        <v>7.7</v>
      </c>
      <c r="R53" s="23">
        <f t="shared" si="51"/>
        <v>10</v>
      </c>
      <c r="S53" s="24">
        <f t="shared" si="52"/>
        <v>12</v>
      </c>
      <c r="T53" s="23">
        <f t="shared" si="53"/>
        <v>42.2</v>
      </c>
      <c r="U53" s="24">
        <f t="shared" si="54"/>
        <v>5</v>
      </c>
      <c r="W53" s="32">
        <v>13</v>
      </c>
      <c r="X53" s="32">
        <f t="shared" si="55"/>
        <v>11.35</v>
      </c>
      <c r="Y53" s="32">
        <f t="shared" si="56"/>
        <v>8</v>
      </c>
      <c r="Z53" s="32">
        <f t="shared" si="57"/>
        <v>8.9499999999999993</v>
      </c>
      <c r="AA53" s="32">
        <f t="shared" si="58"/>
        <v>13</v>
      </c>
      <c r="AB53" s="32">
        <f t="shared" si="59"/>
        <v>9.1999999999999993</v>
      </c>
      <c r="AC53" s="32">
        <f t="shared" si="60"/>
        <v>10</v>
      </c>
      <c r="AD53" s="32">
        <f t="shared" si="61"/>
        <v>10.600000000000001</v>
      </c>
      <c r="AE53" s="32">
        <f t="shared" si="62"/>
        <v>9</v>
      </c>
      <c r="AF53" s="32">
        <f t="shared" si="63"/>
        <v>40.049999999999997</v>
      </c>
      <c r="AG53" s="32">
        <f t="shared" si="64"/>
        <v>12</v>
      </c>
    </row>
    <row r="54" spans="1:33" x14ac:dyDescent="0.3">
      <c r="A54" s="19">
        <v>37</v>
      </c>
      <c r="B54" s="20" t="s">
        <v>94</v>
      </c>
      <c r="C54" s="21" t="s">
        <v>16</v>
      </c>
      <c r="D54" s="22">
        <v>2.8</v>
      </c>
      <c r="E54" s="22">
        <v>8.4</v>
      </c>
      <c r="F54" s="23">
        <f t="shared" si="45"/>
        <v>11.2</v>
      </c>
      <c r="G54" s="24">
        <f t="shared" si="46"/>
        <v>10</v>
      </c>
      <c r="H54" s="22">
        <v>2.1</v>
      </c>
      <c r="I54" s="22">
        <v>6.85</v>
      </c>
      <c r="J54" s="23">
        <f t="shared" si="47"/>
        <v>8.9499999999999993</v>
      </c>
      <c r="K54" s="24">
        <f t="shared" si="48"/>
        <v>13</v>
      </c>
      <c r="L54" s="22">
        <v>2.7</v>
      </c>
      <c r="M54" s="22">
        <v>6.5</v>
      </c>
      <c r="N54" s="23">
        <f t="shared" si="49"/>
        <v>9.1999999999999993</v>
      </c>
      <c r="O54" s="24">
        <f t="shared" si="50"/>
        <v>10</v>
      </c>
      <c r="P54" s="22">
        <v>2.9</v>
      </c>
      <c r="Q54" s="22">
        <v>7.8</v>
      </c>
      <c r="R54" s="23">
        <f t="shared" si="51"/>
        <v>10.7</v>
      </c>
      <c r="S54" s="24">
        <f t="shared" si="52"/>
        <v>8</v>
      </c>
      <c r="T54" s="23">
        <f t="shared" si="53"/>
        <v>40.049999999999997</v>
      </c>
      <c r="U54" s="24">
        <f t="shared" si="54"/>
        <v>12</v>
      </c>
      <c r="W54" s="32">
        <v>14</v>
      </c>
      <c r="X54" s="32">
        <f t="shared" si="55"/>
        <v>11.25</v>
      </c>
      <c r="Y54" s="32">
        <f t="shared" si="56"/>
        <v>9</v>
      </c>
      <c r="Z54" s="32">
        <f t="shared" si="57"/>
        <v>8.9</v>
      </c>
      <c r="AA54" s="32">
        <f t="shared" si="58"/>
        <v>14</v>
      </c>
      <c r="AB54" s="32">
        <f t="shared" si="59"/>
        <v>7.95</v>
      </c>
      <c r="AC54" s="32">
        <f t="shared" si="60"/>
        <v>11</v>
      </c>
      <c r="AD54" s="32">
        <f t="shared" si="61"/>
        <v>10.3</v>
      </c>
      <c r="AE54" s="32">
        <f t="shared" si="62"/>
        <v>10</v>
      </c>
      <c r="AF54" s="32">
        <f t="shared" si="63"/>
        <v>40</v>
      </c>
      <c r="AG54" s="32">
        <f t="shared" si="64"/>
        <v>13</v>
      </c>
    </row>
    <row r="55" spans="1:33" x14ac:dyDescent="0.3">
      <c r="A55" s="19">
        <v>38</v>
      </c>
      <c r="B55" s="27" t="s">
        <v>95</v>
      </c>
      <c r="C55" s="21" t="s">
        <v>67</v>
      </c>
      <c r="D55" s="22">
        <v>2.8</v>
      </c>
      <c r="E55" s="22">
        <v>8.8000000000000007</v>
      </c>
      <c r="F55" s="23">
        <f t="shared" si="45"/>
        <v>11.600000000000001</v>
      </c>
      <c r="G55" s="24">
        <f t="shared" si="46"/>
        <v>4</v>
      </c>
      <c r="H55" s="22">
        <v>3</v>
      </c>
      <c r="I55" s="22">
        <v>6.75</v>
      </c>
      <c r="J55" s="23">
        <f t="shared" si="47"/>
        <v>9.75</v>
      </c>
      <c r="K55" s="24">
        <f t="shared" si="48"/>
        <v>5</v>
      </c>
      <c r="L55" s="22">
        <v>3.3</v>
      </c>
      <c r="M55" s="22">
        <v>7.85</v>
      </c>
      <c r="N55" s="23">
        <f t="shared" si="49"/>
        <v>11.149999999999999</v>
      </c>
      <c r="O55" s="24">
        <f t="shared" si="50"/>
        <v>2</v>
      </c>
      <c r="P55" s="22">
        <v>3.4</v>
      </c>
      <c r="Q55" s="22">
        <v>8</v>
      </c>
      <c r="R55" s="23">
        <f t="shared" si="51"/>
        <v>11.4</v>
      </c>
      <c r="S55" s="24">
        <f t="shared" si="52"/>
        <v>1</v>
      </c>
      <c r="T55" s="23">
        <f t="shared" si="53"/>
        <v>43.9</v>
      </c>
      <c r="U55" s="24">
        <f t="shared" si="54"/>
        <v>1</v>
      </c>
      <c r="W55" s="32">
        <v>15</v>
      </c>
      <c r="X55" s="32">
        <f t="shared" si="55"/>
        <v>11.2</v>
      </c>
      <c r="Y55" s="32">
        <f t="shared" si="56"/>
        <v>10</v>
      </c>
      <c r="Z55" s="32">
        <f t="shared" si="57"/>
        <v>8.75</v>
      </c>
      <c r="AA55" s="32">
        <f t="shared" si="58"/>
        <v>15</v>
      </c>
      <c r="AB55" s="32">
        <f t="shared" si="59"/>
        <v>7.2</v>
      </c>
      <c r="AC55" s="32">
        <f t="shared" si="60"/>
        <v>12</v>
      </c>
      <c r="AD55" s="32">
        <f t="shared" si="61"/>
        <v>10.1</v>
      </c>
      <c r="AE55" s="32">
        <f t="shared" si="62"/>
        <v>11</v>
      </c>
      <c r="AF55" s="32">
        <f t="shared" si="63"/>
        <v>39.5</v>
      </c>
      <c r="AG55" s="32">
        <f t="shared" si="64"/>
        <v>14</v>
      </c>
    </row>
    <row r="56" spans="1:33" x14ac:dyDescent="0.3">
      <c r="A56" s="19">
        <v>39</v>
      </c>
      <c r="B56" s="20" t="s">
        <v>96</v>
      </c>
      <c r="C56" s="21" t="s">
        <v>74</v>
      </c>
      <c r="D56" s="22">
        <v>3</v>
      </c>
      <c r="E56" s="22">
        <v>8.6</v>
      </c>
      <c r="F56" s="23">
        <f t="shared" si="45"/>
        <v>11.6</v>
      </c>
      <c r="G56" s="24">
        <f t="shared" si="46"/>
        <v>4</v>
      </c>
      <c r="H56" s="22">
        <v>2.2000000000000002</v>
      </c>
      <c r="I56" s="22">
        <v>5.6</v>
      </c>
      <c r="J56" s="23">
        <f t="shared" si="47"/>
        <v>7.8</v>
      </c>
      <c r="K56" s="24">
        <f t="shared" si="48"/>
        <v>16</v>
      </c>
      <c r="L56" s="22">
        <v>3.3</v>
      </c>
      <c r="M56" s="22">
        <v>6.6</v>
      </c>
      <c r="N56" s="23">
        <f t="shared" si="49"/>
        <v>9.8999999999999986</v>
      </c>
      <c r="O56" s="24">
        <f t="shared" si="50"/>
        <v>7</v>
      </c>
      <c r="P56" s="22">
        <v>3.4</v>
      </c>
      <c r="Q56" s="22">
        <v>7.3</v>
      </c>
      <c r="R56" s="23">
        <f t="shared" si="51"/>
        <v>10.7</v>
      </c>
      <c r="S56" s="24">
        <f t="shared" si="52"/>
        <v>8</v>
      </c>
      <c r="T56" s="23">
        <f t="shared" si="53"/>
        <v>40</v>
      </c>
      <c r="U56" s="24">
        <f t="shared" si="54"/>
        <v>13</v>
      </c>
      <c r="W56" s="32">
        <v>16</v>
      </c>
      <c r="X56" s="32">
        <f t="shared" si="55"/>
        <v>10.899999999999999</v>
      </c>
      <c r="Y56" s="32">
        <f t="shared" si="56"/>
        <v>11</v>
      </c>
      <c r="Z56" s="32">
        <f t="shared" si="57"/>
        <v>7.8</v>
      </c>
      <c r="AA56" s="32">
        <f t="shared" si="58"/>
        <v>16</v>
      </c>
      <c r="AB56" s="32">
        <f t="shared" si="59"/>
        <v>7</v>
      </c>
      <c r="AC56" s="32">
        <f t="shared" si="60"/>
        <v>13</v>
      </c>
      <c r="AD56" s="32">
        <f t="shared" si="61"/>
        <v>10</v>
      </c>
      <c r="AE56" s="32">
        <f t="shared" si="62"/>
        <v>12</v>
      </c>
      <c r="AF56" s="32">
        <f t="shared" si="63"/>
        <v>39.35</v>
      </c>
      <c r="AG56" s="32">
        <f t="shared" si="64"/>
        <v>15</v>
      </c>
    </row>
    <row r="57" spans="1:33" x14ac:dyDescent="0.3">
      <c r="A57" s="45">
        <v>40</v>
      </c>
      <c r="B57" s="20" t="s">
        <v>97</v>
      </c>
      <c r="C57" s="21" t="s">
        <v>74</v>
      </c>
      <c r="D57" s="22">
        <v>3</v>
      </c>
      <c r="E57" s="22">
        <v>8.35</v>
      </c>
      <c r="F57" s="23">
        <f t="shared" si="45"/>
        <v>11.35</v>
      </c>
      <c r="G57" s="24">
        <f t="shared" si="46"/>
        <v>8</v>
      </c>
      <c r="H57" s="22">
        <v>2.2000000000000002</v>
      </c>
      <c r="I57" s="22">
        <v>7.2</v>
      </c>
      <c r="J57" s="23">
        <f t="shared" si="47"/>
        <v>9.4</v>
      </c>
      <c r="K57" s="24">
        <f t="shared" si="48"/>
        <v>7</v>
      </c>
      <c r="L57" s="22">
        <v>2.9</v>
      </c>
      <c r="M57" s="22">
        <v>7</v>
      </c>
      <c r="N57" s="23">
        <f t="shared" si="49"/>
        <v>9.9</v>
      </c>
      <c r="O57" s="24">
        <f t="shared" si="50"/>
        <v>7</v>
      </c>
      <c r="P57" s="22">
        <v>3.2</v>
      </c>
      <c r="Q57" s="22">
        <v>7.4</v>
      </c>
      <c r="R57" s="23">
        <f t="shared" si="51"/>
        <v>10.600000000000001</v>
      </c>
      <c r="S57" s="24">
        <f t="shared" si="52"/>
        <v>9</v>
      </c>
      <c r="T57" s="23">
        <f t="shared" si="53"/>
        <v>41.25</v>
      </c>
      <c r="U57" s="24">
        <f t="shared" si="54"/>
        <v>7</v>
      </c>
      <c r="W57" s="32">
        <v>17</v>
      </c>
      <c r="X57" s="32">
        <f t="shared" si="55"/>
        <v>0</v>
      </c>
      <c r="Y57" s="32">
        <f t="shared" si="56"/>
        <v>12</v>
      </c>
      <c r="Z57" s="32">
        <f t="shared" si="57"/>
        <v>0</v>
      </c>
      <c r="AA57" s="32">
        <f t="shared" si="58"/>
        <v>17</v>
      </c>
      <c r="AB57" s="32">
        <f t="shared" si="59"/>
        <v>0</v>
      </c>
      <c r="AC57" s="32">
        <f t="shared" si="60"/>
        <v>14</v>
      </c>
      <c r="AD57" s="32">
        <f t="shared" si="61"/>
        <v>0</v>
      </c>
      <c r="AE57" s="32">
        <f t="shared" si="62"/>
        <v>13</v>
      </c>
      <c r="AF57" s="32">
        <f t="shared" si="63"/>
        <v>0</v>
      </c>
      <c r="AG57" s="32">
        <f t="shared" si="64"/>
        <v>16</v>
      </c>
    </row>
    <row r="60" spans="1:33" ht="26.25" x14ac:dyDescent="0.4">
      <c r="A60" s="44" t="s">
        <v>82</v>
      </c>
      <c r="C60" s="36"/>
      <c r="D60" s="37"/>
      <c r="G60" s="35"/>
    </row>
    <row r="62" spans="1:33" s="40" customFormat="1" x14ac:dyDescent="0.3">
      <c r="A62" s="7" t="s">
        <v>9</v>
      </c>
      <c r="B62" s="7" t="s">
        <v>8</v>
      </c>
      <c r="C62" s="7" t="s">
        <v>11</v>
      </c>
      <c r="D62" s="51" t="s">
        <v>0</v>
      </c>
      <c r="E62" s="52"/>
      <c r="F62" s="52"/>
      <c r="G62" s="53"/>
      <c r="H62" s="51" t="s">
        <v>1</v>
      </c>
      <c r="I62" s="52"/>
      <c r="J62" s="52"/>
      <c r="K62" s="53"/>
      <c r="L62" s="51" t="s">
        <v>2</v>
      </c>
      <c r="M62" s="52"/>
      <c r="N62" s="52"/>
      <c r="O62" s="53"/>
      <c r="P62" s="51" t="s">
        <v>3</v>
      </c>
      <c r="Q62" s="52"/>
      <c r="R62" s="52"/>
      <c r="S62" s="53"/>
      <c r="T62" s="49" t="s">
        <v>4</v>
      </c>
      <c r="U62" s="50"/>
      <c r="V62" s="38"/>
      <c r="W62" s="39"/>
      <c r="X62" s="39" t="s">
        <v>3</v>
      </c>
      <c r="Y62" s="39"/>
      <c r="Z62" s="38" t="s">
        <v>0</v>
      </c>
      <c r="AA62" s="38"/>
      <c r="AB62" s="39" t="s">
        <v>2</v>
      </c>
      <c r="AC62" s="39"/>
      <c r="AD62" s="38" t="s">
        <v>1</v>
      </c>
      <c r="AE62" s="38"/>
      <c r="AF62" s="38" t="s">
        <v>4</v>
      </c>
      <c r="AG62" s="38"/>
    </row>
    <row r="63" spans="1:33" s="43" customFormat="1" x14ac:dyDescent="0.3">
      <c r="A63" s="41" t="s">
        <v>7</v>
      </c>
      <c r="B63" s="13"/>
      <c r="C63" s="13"/>
      <c r="D63" s="14" t="s">
        <v>10</v>
      </c>
      <c r="E63" s="14" t="s">
        <v>15</v>
      </c>
      <c r="F63" s="15" t="s">
        <v>5</v>
      </c>
      <c r="G63" s="13" t="s">
        <v>6</v>
      </c>
      <c r="H63" s="14" t="s">
        <v>10</v>
      </c>
      <c r="I63" s="14" t="s">
        <v>15</v>
      </c>
      <c r="J63" s="15" t="s">
        <v>5</v>
      </c>
      <c r="K63" s="13" t="s">
        <v>6</v>
      </c>
      <c r="L63" s="14" t="s">
        <v>10</v>
      </c>
      <c r="M63" s="14" t="s">
        <v>15</v>
      </c>
      <c r="N63" s="15" t="s">
        <v>5</v>
      </c>
      <c r="O63" s="13" t="s">
        <v>6</v>
      </c>
      <c r="P63" s="14" t="s">
        <v>10</v>
      </c>
      <c r="Q63" s="14" t="s">
        <v>15</v>
      </c>
      <c r="R63" s="15" t="s">
        <v>5</v>
      </c>
      <c r="S63" s="13" t="s">
        <v>6</v>
      </c>
      <c r="T63" s="15" t="s">
        <v>5</v>
      </c>
      <c r="U63" s="13" t="s">
        <v>6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</row>
    <row r="64" spans="1:33" x14ac:dyDescent="0.3">
      <c r="A64" s="19">
        <v>41</v>
      </c>
      <c r="B64" s="20" t="s">
        <v>98</v>
      </c>
      <c r="C64" s="21" t="s">
        <v>14</v>
      </c>
      <c r="D64" s="22">
        <v>3.5</v>
      </c>
      <c r="E64" s="22">
        <v>8.35</v>
      </c>
      <c r="F64" s="23">
        <f>D64+E64</f>
        <v>11.85</v>
      </c>
      <c r="G64" s="24">
        <f>VLOOKUP(F64,X$64:Y$67,2,FALSE)</f>
        <v>1</v>
      </c>
      <c r="H64" s="22">
        <v>2.1</v>
      </c>
      <c r="I64" s="22">
        <v>6.2</v>
      </c>
      <c r="J64" s="23">
        <f>H64+I64</f>
        <v>8.3000000000000007</v>
      </c>
      <c r="K64" s="24">
        <f>VLOOKUP(J64,Z$64:AA$67,2,FALSE)</f>
        <v>3</v>
      </c>
      <c r="L64" s="22">
        <v>3.9</v>
      </c>
      <c r="M64" s="22">
        <v>6.5</v>
      </c>
      <c r="N64" s="23">
        <f>L64+M64</f>
        <v>10.4</v>
      </c>
      <c r="O64" s="24">
        <f>VLOOKUP(N64,AB$64:AC$67,2,FALSE)</f>
        <v>2</v>
      </c>
      <c r="P64" s="22">
        <v>3.8</v>
      </c>
      <c r="Q64" s="22">
        <v>7.05</v>
      </c>
      <c r="R64" s="23">
        <f>P64+Q64</f>
        <v>10.85</v>
      </c>
      <c r="S64" s="24">
        <f>VLOOKUP(R64,AD$64:AE$67,2,FALSE)</f>
        <v>4</v>
      </c>
      <c r="T64" s="23">
        <f t="shared" ref="T64:T67" si="65">R64+N64+J64+F64</f>
        <v>41.4</v>
      </c>
      <c r="U64" s="24">
        <f>VLOOKUP(T64,AF$64:AG$67,2,FALSE)</f>
        <v>3</v>
      </c>
      <c r="W64" s="32">
        <v>1</v>
      </c>
      <c r="X64" s="32">
        <f>LARGE(F$64:F$67,$W64)</f>
        <v>11.85</v>
      </c>
      <c r="Y64" s="32">
        <f>IF(X64=X63,Y63,Y63+1)</f>
        <v>1</v>
      </c>
      <c r="Z64" s="32">
        <f>LARGE(J$64:J$67,$W64)</f>
        <v>9.85</v>
      </c>
      <c r="AA64" s="32">
        <f>IF(Z64=Z63,AA63,AA63+1)</f>
        <v>1</v>
      </c>
      <c r="AB64" s="32">
        <f>LARGE(N$64:N$67,$W64)</f>
        <v>10.65</v>
      </c>
      <c r="AC64" s="32">
        <f>IF(AB64=AB63,AC63,AC63+1)</f>
        <v>1</v>
      </c>
      <c r="AD64" s="32">
        <f>LARGE(R$64:R$67,$W64)</f>
        <v>11.75</v>
      </c>
      <c r="AE64" s="32">
        <f>IF(AD64=AD63,AE63,AE63+1)</f>
        <v>1</v>
      </c>
      <c r="AF64" s="32">
        <f>LARGE(T$64:T$67,$W64)</f>
        <v>42.35</v>
      </c>
      <c r="AG64" s="32">
        <f>IF(AF64=AF63,AG63,AG63+1)</f>
        <v>1</v>
      </c>
    </row>
    <row r="65" spans="1:33" x14ac:dyDescent="0.3">
      <c r="A65" s="19">
        <v>42</v>
      </c>
      <c r="B65" s="20" t="s">
        <v>27</v>
      </c>
      <c r="C65" s="21" t="s">
        <v>14</v>
      </c>
      <c r="D65" s="22">
        <v>3.5</v>
      </c>
      <c r="E65" s="22">
        <v>7.8</v>
      </c>
      <c r="F65" s="23">
        <f t="shared" ref="F65:F67" si="66">D65+E65</f>
        <v>11.3</v>
      </c>
      <c r="G65" s="24">
        <f t="shared" ref="G65:G67" si="67">VLOOKUP(F65,X$64:Y$67,2,FALSE)</f>
        <v>3</v>
      </c>
      <c r="H65" s="22">
        <v>3.2</v>
      </c>
      <c r="I65" s="22">
        <v>6.6</v>
      </c>
      <c r="J65" s="23">
        <f t="shared" ref="J65:J67" si="68">H65+I65</f>
        <v>9.8000000000000007</v>
      </c>
      <c r="K65" s="24">
        <f t="shared" ref="K65:K67" si="69">VLOOKUP(J65,Z$64:AA$67,2,FALSE)</f>
        <v>2</v>
      </c>
      <c r="L65" s="22">
        <v>4</v>
      </c>
      <c r="M65" s="22">
        <v>3.9</v>
      </c>
      <c r="N65" s="23">
        <f t="shared" ref="N65:N67" si="70">L65+M65</f>
        <v>7.9</v>
      </c>
      <c r="O65" s="24">
        <f t="shared" ref="O65:O67" si="71">VLOOKUP(N65,AB$64:AC$67,2,FALSE)</f>
        <v>4</v>
      </c>
      <c r="P65" s="22">
        <v>3.6</v>
      </c>
      <c r="Q65" s="22">
        <v>8</v>
      </c>
      <c r="R65" s="23">
        <f t="shared" ref="R65:R67" si="72">P65+Q65</f>
        <v>11.6</v>
      </c>
      <c r="S65" s="24">
        <f t="shared" ref="S65:S67" si="73">VLOOKUP(R65,AD$64:AE$67,2,FALSE)</f>
        <v>2</v>
      </c>
      <c r="T65" s="23">
        <f t="shared" si="65"/>
        <v>40.6</v>
      </c>
      <c r="U65" s="24">
        <f t="shared" ref="U65:U67" si="74">VLOOKUP(T65,AF$64:AG$67,2,FALSE)</f>
        <v>4</v>
      </c>
      <c r="W65" s="32">
        <v>2</v>
      </c>
      <c r="X65" s="32">
        <f t="shared" ref="X65:X67" si="75">LARGE(F$64:F$67,$W65)</f>
        <v>11.600000000000001</v>
      </c>
      <c r="Y65" s="32">
        <f t="shared" ref="Y65:Y67" si="76">IF(X65=X64,Y64,Y64+1)</f>
        <v>2</v>
      </c>
      <c r="Z65" s="32">
        <f t="shared" ref="Z65:Z67" si="77">LARGE(J$64:J$67,$W65)</f>
        <v>9.8000000000000007</v>
      </c>
      <c r="AA65" s="32">
        <f t="shared" ref="AA65:AA67" si="78">IF(Z65=Z64,AA64,AA64+1)</f>
        <v>2</v>
      </c>
      <c r="AB65" s="32">
        <f t="shared" ref="AB65:AB67" si="79">LARGE(N$64:N$67,$W65)</f>
        <v>10.4</v>
      </c>
      <c r="AC65" s="32">
        <f t="shared" ref="AC65:AC67" si="80">IF(AB65=AB64,AC64,AC64+1)</f>
        <v>2</v>
      </c>
      <c r="AD65" s="32">
        <f t="shared" ref="AD65:AD67" si="81">LARGE(R$64:R$67,$W65)</f>
        <v>11.6</v>
      </c>
      <c r="AE65" s="32">
        <f t="shared" ref="AE65:AE67" si="82">IF(AD65=AD64,AE64,AE64+1)</f>
        <v>2</v>
      </c>
      <c r="AF65" s="32">
        <f t="shared" ref="AF65:AF67" si="83">LARGE(T$64:T$67,$W65)</f>
        <v>41.650000000000006</v>
      </c>
      <c r="AG65" s="32">
        <f t="shared" ref="AG65:AG67" si="84">IF(AF65=AF64,AG64,AG64+1)</f>
        <v>2</v>
      </c>
    </row>
    <row r="66" spans="1:33" x14ac:dyDescent="0.3">
      <c r="A66" s="19">
        <v>43</v>
      </c>
      <c r="B66" s="20" t="s">
        <v>99</v>
      </c>
      <c r="C66" s="21" t="s">
        <v>74</v>
      </c>
      <c r="D66" s="22">
        <v>3</v>
      </c>
      <c r="E66" s="22">
        <v>8</v>
      </c>
      <c r="F66" s="23">
        <f t="shared" si="66"/>
        <v>11</v>
      </c>
      <c r="G66" s="24">
        <f t="shared" si="67"/>
        <v>4</v>
      </c>
      <c r="H66" s="22">
        <v>2.6</v>
      </c>
      <c r="I66" s="22">
        <v>7.25</v>
      </c>
      <c r="J66" s="23">
        <f t="shared" si="68"/>
        <v>9.85</v>
      </c>
      <c r="K66" s="24">
        <f t="shared" si="69"/>
        <v>1</v>
      </c>
      <c r="L66" s="22">
        <v>3.9</v>
      </c>
      <c r="M66" s="22">
        <v>5.85</v>
      </c>
      <c r="N66" s="23">
        <f t="shared" si="70"/>
        <v>9.75</v>
      </c>
      <c r="O66" s="24">
        <f t="shared" si="71"/>
        <v>3</v>
      </c>
      <c r="P66" s="22">
        <v>3.7</v>
      </c>
      <c r="Q66" s="22">
        <v>8.0500000000000007</v>
      </c>
      <c r="R66" s="23">
        <f t="shared" si="72"/>
        <v>11.75</v>
      </c>
      <c r="S66" s="24">
        <f t="shared" si="73"/>
        <v>1</v>
      </c>
      <c r="T66" s="23">
        <f t="shared" si="65"/>
        <v>42.35</v>
      </c>
      <c r="U66" s="24">
        <f t="shared" si="74"/>
        <v>1</v>
      </c>
      <c r="W66" s="32">
        <v>3</v>
      </c>
      <c r="X66" s="32">
        <f t="shared" si="75"/>
        <v>11.3</v>
      </c>
      <c r="Y66" s="32">
        <f t="shared" si="76"/>
        <v>3</v>
      </c>
      <c r="Z66" s="32">
        <f t="shared" si="77"/>
        <v>8.3000000000000007</v>
      </c>
      <c r="AA66" s="32">
        <f t="shared" si="78"/>
        <v>3</v>
      </c>
      <c r="AB66" s="32">
        <f t="shared" si="79"/>
        <v>9.75</v>
      </c>
      <c r="AC66" s="32">
        <f t="shared" si="80"/>
        <v>3</v>
      </c>
      <c r="AD66" s="32">
        <f t="shared" si="81"/>
        <v>11.1</v>
      </c>
      <c r="AE66" s="32">
        <f t="shared" si="82"/>
        <v>3</v>
      </c>
      <c r="AF66" s="32">
        <f t="shared" si="83"/>
        <v>41.4</v>
      </c>
      <c r="AG66" s="32">
        <f t="shared" si="84"/>
        <v>3</v>
      </c>
    </row>
    <row r="67" spans="1:33" x14ac:dyDescent="0.3">
      <c r="A67" s="19">
        <v>152</v>
      </c>
      <c r="B67" s="20" t="s">
        <v>100</v>
      </c>
      <c r="C67" s="21" t="s">
        <v>13</v>
      </c>
      <c r="D67" s="22">
        <v>2.8</v>
      </c>
      <c r="E67" s="22">
        <v>8.8000000000000007</v>
      </c>
      <c r="F67" s="23">
        <f t="shared" si="66"/>
        <v>11.600000000000001</v>
      </c>
      <c r="G67" s="24">
        <f t="shared" si="67"/>
        <v>2</v>
      </c>
      <c r="H67" s="22">
        <v>2.7</v>
      </c>
      <c r="I67" s="22">
        <v>5.6</v>
      </c>
      <c r="J67" s="23">
        <f t="shared" si="68"/>
        <v>8.3000000000000007</v>
      </c>
      <c r="K67" s="24">
        <f t="shared" si="69"/>
        <v>3</v>
      </c>
      <c r="L67" s="22">
        <v>3.4</v>
      </c>
      <c r="M67" s="22">
        <v>7.25</v>
      </c>
      <c r="N67" s="23">
        <f t="shared" si="70"/>
        <v>10.65</v>
      </c>
      <c r="O67" s="24">
        <f t="shared" si="71"/>
        <v>1</v>
      </c>
      <c r="P67" s="22">
        <v>3.5</v>
      </c>
      <c r="Q67" s="22">
        <v>7.6</v>
      </c>
      <c r="R67" s="23">
        <f t="shared" si="72"/>
        <v>11.1</v>
      </c>
      <c r="S67" s="24">
        <f t="shared" si="73"/>
        <v>3</v>
      </c>
      <c r="T67" s="23">
        <f t="shared" si="65"/>
        <v>41.650000000000006</v>
      </c>
      <c r="U67" s="24">
        <f t="shared" si="74"/>
        <v>2</v>
      </c>
      <c r="W67" s="32">
        <v>4</v>
      </c>
      <c r="X67" s="32">
        <f t="shared" si="75"/>
        <v>11</v>
      </c>
      <c r="Y67" s="32">
        <f t="shared" si="76"/>
        <v>4</v>
      </c>
      <c r="Z67" s="32">
        <f t="shared" si="77"/>
        <v>8.3000000000000007</v>
      </c>
      <c r="AA67" s="32">
        <f t="shared" si="78"/>
        <v>3</v>
      </c>
      <c r="AB67" s="32">
        <f t="shared" si="79"/>
        <v>7.9</v>
      </c>
      <c r="AC67" s="32">
        <f t="shared" si="80"/>
        <v>4</v>
      </c>
      <c r="AD67" s="32">
        <f t="shared" si="81"/>
        <v>10.85</v>
      </c>
      <c r="AE67" s="32">
        <f t="shared" si="82"/>
        <v>4</v>
      </c>
      <c r="AF67" s="32">
        <f t="shared" si="83"/>
        <v>40.6</v>
      </c>
      <c r="AG67" s="32">
        <f t="shared" si="84"/>
        <v>4</v>
      </c>
    </row>
  </sheetData>
  <mergeCells count="20">
    <mergeCell ref="D62:G62"/>
    <mergeCell ref="H62:K62"/>
    <mergeCell ref="L62:O62"/>
    <mergeCell ref="P62:S62"/>
    <mergeCell ref="T62:U62"/>
    <mergeCell ref="D39:G39"/>
    <mergeCell ref="H39:K39"/>
    <mergeCell ref="L39:O39"/>
    <mergeCell ref="L27:O27"/>
    <mergeCell ref="T39:U39"/>
    <mergeCell ref="P39:S39"/>
    <mergeCell ref="T27:U27"/>
    <mergeCell ref="P27:S27"/>
    <mergeCell ref="D27:G27"/>
    <mergeCell ref="H27:K27"/>
    <mergeCell ref="T3:U3"/>
    <mergeCell ref="D3:G3"/>
    <mergeCell ref="H3:K3"/>
    <mergeCell ref="L3:O3"/>
    <mergeCell ref="P3:S3"/>
  </mergeCells>
  <phoneticPr fontId="0" type="noConversion"/>
  <conditionalFormatting sqref="F4:G5 J4:K5 N4:O5 R4:U5 F28:G29 N28:O29 J28:K29 R28:U29 F63:G64 J63:K64 N63:O64 R63:U63 F40:G41 J40:K41 N40:O41 R40:U41 R64:S64 U64">
    <cfRule type="cellIs" dxfId="246" priority="44" stopIfTrue="1" operator="equal">
      <formula>1</formula>
    </cfRule>
    <cfRule type="cellIs" dxfId="245" priority="45" stopIfTrue="1" operator="equal">
      <formula>2</formula>
    </cfRule>
    <cfRule type="cellIs" dxfId="244" priority="46" stopIfTrue="1" operator="equal">
      <formula>3</formula>
    </cfRule>
  </conditionalFormatting>
  <conditionalFormatting sqref="F6:G22 J6:K22 N6:O22 R6:U22">
    <cfRule type="cellIs" dxfId="243" priority="29" stopIfTrue="1" operator="equal">
      <formula>1</formula>
    </cfRule>
    <cfRule type="cellIs" dxfId="242" priority="30" stopIfTrue="1" operator="equal">
      <formula>2</formula>
    </cfRule>
    <cfRule type="cellIs" dxfId="241" priority="31" stopIfTrue="1" operator="equal">
      <formula>3</formula>
    </cfRule>
  </conditionalFormatting>
  <conditionalFormatting sqref="F30:G34 N30:O34 J30:K34 R30:U34">
    <cfRule type="cellIs" dxfId="240" priority="26" stopIfTrue="1" operator="equal">
      <formula>1</formula>
    </cfRule>
    <cfRule type="cellIs" dxfId="239" priority="27" stopIfTrue="1" operator="equal">
      <formula>2</formula>
    </cfRule>
    <cfRule type="cellIs" dxfId="238" priority="28" stopIfTrue="1" operator="equal">
      <formula>3</formula>
    </cfRule>
  </conditionalFormatting>
  <conditionalFormatting sqref="P5:Q22">
    <cfRule type="cellIs" dxfId="237" priority="25" operator="lessThan">
      <formula>0.001</formula>
    </cfRule>
  </conditionalFormatting>
  <conditionalFormatting sqref="L5:M22">
    <cfRule type="cellIs" dxfId="236" priority="24" operator="lessThan">
      <formula>0.001</formula>
    </cfRule>
  </conditionalFormatting>
  <conditionalFormatting sqref="H5:I22">
    <cfRule type="cellIs" dxfId="235" priority="23" operator="lessThan">
      <formula>0.001</formula>
    </cfRule>
  </conditionalFormatting>
  <conditionalFormatting sqref="D5:E22">
    <cfRule type="cellIs" dxfId="234" priority="22" operator="lessThan">
      <formula>0.001</formula>
    </cfRule>
  </conditionalFormatting>
  <conditionalFormatting sqref="D29:E34">
    <cfRule type="cellIs" dxfId="233" priority="21" operator="lessThan">
      <formula>0.001</formula>
    </cfRule>
  </conditionalFormatting>
  <conditionalFormatting sqref="H29:I34">
    <cfRule type="cellIs" dxfId="232" priority="20" operator="lessThan">
      <formula>0.001</formula>
    </cfRule>
  </conditionalFormatting>
  <conditionalFormatting sqref="P29:Q34">
    <cfRule type="cellIs" dxfId="231" priority="18" operator="lessThan">
      <formula>0.001</formula>
    </cfRule>
  </conditionalFormatting>
  <conditionalFormatting sqref="L29:M34">
    <cfRule type="cellIs" dxfId="230" priority="19" operator="lessThan">
      <formula>0.001</formula>
    </cfRule>
  </conditionalFormatting>
  <conditionalFormatting sqref="F42:G57 J42:K57 N42:O57 R42:U57">
    <cfRule type="cellIs" dxfId="229" priority="15" stopIfTrue="1" operator="equal">
      <formula>1</formula>
    </cfRule>
    <cfRule type="cellIs" dxfId="228" priority="16" stopIfTrue="1" operator="equal">
      <formula>2</formula>
    </cfRule>
    <cfRule type="cellIs" dxfId="227" priority="17" stopIfTrue="1" operator="equal">
      <formula>3</formula>
    </cfRule>
  </conditionalFormatting>
  <conditionalFormatting sqref="D41:E57">
    <cfRule type="cellIs" dxfId="226" priority="14" operator="lessThan">
      <formula>0.001</formula>
    </cfRule>
  </conditionalFormatting>
  <conditionalFormatting sqref="P41:Q57">
    <cfRule type="cellIs" dxfId="225" priority="11" operator="lessThan">
      <formula>0.001</formula>
    </cfRule>
  </conditionalFormatting>
  <conditionalFormatting sqref="H41:I57">
    <cfRule type="cellIs" dxfId="224" priority="13" operator="lessThan">
      <formula>0.001</formula>
    </cfRule>
  </conditionalFormatting>
  <conditionalFormatting sqref="D64:E67">
    <cfRule type="cellIs" dxfId="223" priority="1" operator="lessThan">
      <formula>0.001</formula>
    </cfRule>
  </conditionalFormatting>
  <conditionalFormatting sqref="L41:M57">
    <cfRule type="cellIs" dxfId="222" priority="12" operator="lessThan">
      <formula>0.001</formula>
    </cfRule>
  </conditionalFormatting>
  <conditionalFormatting sqref="F65:G67 J65:K67 N65:O67 R65:S67 U65:U67">
    <cfRule type="cellIs" dxfId="221" priority="8" stopIfTrue="1" operator="equal">
      <formula>1</formula>
    </cfRule>
    <cfRule type="cellIs" dxfId="220" priority="9" stopIfTrue="1" operator="equal">
      <formula>2</formula>
    </cfRule>
    <cfRule type="cellIs" dxfId="219" priority="10" stopIfTrue="1" operator="equal">
      <formula>3</formula>
    </cfRule>
  </conditionalFormatting>
  <conditionalFormatting sqref="T64:T67">
    <cfRule type="cellIs" dxfId="218" priority="5" stopIfTrue="1" operator="equal">
      <formula>1</formula>
    </cfRule>
    <cfRule type="cellIs" dxfId="217" priority="6" stopIfTrue="1" operator="equal">
      <formula>2</formula>
    </cfRule>
    <cfRule type="cellIs" dxfId="216" priority="7" stopIfTrue="1" operator="equal">
      <formula>3</formula>
    </cfRule>
  </conditionalFormatting>
  <conditionalFormatting sqref="P64:Q67">
    <cfRule type="cellIs" dxfId="215" priority="4" operator="lessThan">
      <formula>0.001</formula>
    </cfRule>
  </conditionalFormatting>
  <conditionalFormatting sqref="L64:M67">
    <cfRule type="cellIs" dxfId="214" priority="3" operator="lessThan">
      <formula>0.001</formula>
    </cfRule>
  </conditionalFormatting>
  <conditionalFormatting sqref="H64:I67">
    <cfRule type="cellIs" dxfId="213" priority="2" operator="lessThan">
      <formula>0.001</formula>
    </cfRule>
  </conditionalFormatting>
  <pageMargins left="0.74803149606299213" right="0.74803149606299213" top="0.70866141732283472" bottom="0.27559055118110237" header="0.51181102362204722" footer="0.27559055118110237"/>
  <pageSetup paperSize="9" scale="50" fitToHeight="2" orientation="landscape" verticalDpi="300" r:id="rId1"/>
  <headerFooter alignWithMargins="0">
    <oddHeader xml:space="preserve">&amp;C&amp;"-,Regular"&amp;26Stockport Easter Competition 2017 </oddHeader>
  </headerFooter>
  <rowBreaks count="1" manualBreakCount="1">
    <brk id="3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topLeftCell="A28" zoomScale="70" zoomScaleNormal="70" zoomScalePageLayoutView="50" workbookViewId="0">
      <selection activeCell="A42" sqref="A42:XFD42"/>
    </sheetView>
  </sheetViews>
  <sheetFormatPr defaultRowHeight="18.75" x14ac:dyDescent="0.3"/>
  <cols>
    <col min="1" max="1" width="6.85546875" style="32" customWidth="1"/>
    <col min="2" max="2" width="27.5703125" style="32" customWidth="1"/>
    <col min="3" max="3" width="25.140625" style="32" customWidth="1"/>
    <col min="4" max="4" width="11.28515625" style="33" customWidth="1"/>
    <col min="5" max="5" width="10.7109375" style="33" customWidth="1"/>
    <col min="6" max="7" width="10.7109375" style="32" customWidth="1"/>
    <col min="8" max="9" width="10.7109375" style="33" customWidth="1"/>
    <col min="10" max="11" width="10.7109375" style="32" customWidth="1"/>
    <col min="12" max="12" width="11.85546875" style="33" customWidth="1"/>
    <col min="13" max="13" width="11.7109375" style="33" customWidth="1"/>
    <col min="14" max="15" width="10.7109375" style="32" customWidth="1"/>
    <col min="16" max="17" width="10.7109375" style="33" customWidth="1"/>
    <col min="18" max="18" width="12" style="32" customWidth="1"/>
    <col min="19" max="19" width="10.7109375" style="32" customWidth="1"/>
    <col min="20" max="20" width="11.85546875" style="32" customWidth="1"/>
    <col min="21" max="21" width="11.140625" style="32" customWidth="1"/>
    <col min="22" max="22" width="9.140625" style="32" customWidth="1"/>
    <col min="23" max="33" width="9.140625" style="32" hidden="1" customWidth="1"/>
    <col min="34" max="16384" width="9.140625" style="34"/>
  </cols>
  <sheetData>
    <row r="1" spans="1:33" ht="26.25" x14ac:dyDescent="0.4">
      <c r="A1" s="44" t="s">
        <v>101</v>
      </c>
      <c r="C1" s="36"/>
      <c r="D1" s="37"/>
      <c r="G1" s="35"/>
    </row>
    <row r="3" spans="1:33" s="40" customFormat="1" x14ac:dyDescent="0.3">
      <c r="A3" s="7" t="s">
        <v>9</v>
      </c>
      <c r="B3" s="7" t="s">
        <v>8</v>
      </c>
      <c r="C3" s="7" t="s">
        <v>11</v>
      </c>
      <c r="D3" s="51" t="s">
        <v>0</v>
      </c>
      <c r="E3" s="52"/>
      <c r="F3" s="52"/>
      <c r="G3" s="53"/>
      <c r="H3" s="51" t="s">
        <v>1</v>
      </c>
      <c r="I3" s="52"/>
      <c r="J3" s="52"/>
      <c r="K3" s="53"/>
      <c r="L3" s="51" t="s">
        <v>2</v>
      </c>
      <c r="M3" s="52"/>
      <c r="N3" s="52"/>
      <c r="O3" s="53"/>
      <c r="P3" s="51" t="s">
        <v>3</v>
      </c>
      <c r="Q3" s="52"/>
      <c r="R3" s="52"/>
      <c r="S3" s="53"/>
      <c r="T3" s="49" t="s">
        <v>4</v>
      </c>
      <c r="U3" s="50"/>
      <c r="V3" s="38"/>
      <c r="W3" s="39"/>
      <c r="X3" s="39" t="s">
        <v>34</v>
      </c>
      <c r="Y3" s="39"/>
      <c r="Z3" s="38" t="s">
        <v>35</v>
      </c>
      <c r="AA3" s="38"/>
      <c r="AB3" s="39" t="s">
        <v>2</v>
      </c>
      <c r="AC3" s="39"/>
      <c r="AD3" s="38" t="s">
        <v>36</v>
      </c>
      <c r="AE3" s="38"/>
      <c r="AF3" s="38" t="s">
        <v>4</v>
      </c>
      <c r="AG3" s="38"/>
    </row>
    <row r="4" spans="1:33" s="43" customFormat="1" x14ac:dyDescent="0.3">
      <c r="A4" s="41" t="s">
        <v>7</v>
      </c>
      <c r="B4" s="13"/>
      <c r="C4" s="13"/>
      <c r="D4" s="14" t="s">
        <v>10</v>
      </c>
      <c r="E4" s="14" t="s">
        <v>15</v>
      </c>
      <c r="F4" s="15" t="s">
        <v>5</v>
      </c>
      <c r="G4" s="13" t="s">
        <v>6</v>
      </c>
      <c r="H4" s="14" t="s">
        <v>10</v>
      </c>
      <c r="I4" s="14" t="s">
        <v>15</v>
      </c>
      <c r="J4" s="15" t="s">
        <v>5</v>
      </c>
      <c r="K4" s="13" t="s">
        <v>6</v>
      </c>
      <c r="L4" s="14" t="s">
        <v>10</v>
      </c>
      <c r="M4" s="14" t="s">
        <v>15</v>
      </c>
      <c r="N4" s="15" t="s">
        <v>5</v>
      </c>
      <c r="O4" s="13" t="s">
        <v>6</v>
      </c>
      <c r="P4" s="14" t="s">
        <v>10</v>
      </c>
      <c r="Q4" s="14" t="s">
        <v>15</v>
      </c>
      <c r="R4" s="15" t="s">
        <v>5</v>
      </c>
      <c r="S4" s="13" t="s">
        <v>6</v>
      </c>
      <c r="T4" s="15" t="s">
        <v>5</v>
      </c>
      <c r="U4" s="13" t="s">
        <v>6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x14ac:dyDescent="0.3">
      <c r="A5" s="26">
        <v>54</v>
      </c>
      <c r="B5" s="28" t="s">
        <v>43</v>
      </c>
      <c r="C5" s="21" t="s">
        <v>26</v>
      </c>
      <c r="D5" s="22">
        <v>2</v>
      </c>
      <c r="E5" s="22">
        <v>8.15</v>
      </c>
      <c r="F5" s="23">
        <f>D5+E5</f>
        <v>10.15</v>
      </c>
      <c r="G5" s="24">
        <f>VLOOKUP(F5,X$5:Y$15,2,FALSE)</f>
        <v>7</v>
      </c>
      <c r="H5" s="22">
        <v>2.1</v>
      </c>
      <c r="I5" s="22">
        <v>5.4</v>
      </c>
      <c r="J5" s="23">
        <f>H5+I5</f>
        <v>7.5</v>
      </c>
      <c r="K5" s="24">
        <f>VLOOKUP(J5,Z$5:AA$15,2,FALSE)</f>
        <v>9</v>
      </c>
      <c r="L5" s="22">
        <v>1.6</v>
      </c>
      <c r="M5" s="22">
        <v>8.0670000000000002</v>
      </c>
      <c r="N5" s="23">
        <f>L5+M5</f>
        <v>9.6669999999999998</v>
      </c>
      <c r="O5" s="24">
        <f>VLOOKUP(N5,AB$5:AC$15,2,FALSE)</f>
        <v>5</v>
      </c>
      <c r="P5" s="22">
        <v>2.7</v>
      </c>
      <c r="Q5" s="22">
        <v>7.57</v>
      </c>
      <c r="R5" s="23">
        <f>P5+Q5</f>
        <v>10.27</v>
      </c>
      <c r="S5" s="24">
        <f>VLOOKUP(R5,AD$5:AE$15,2,FALSE)</f>
        <v>8</v>
      </c>
      <c r="T5" s="23">
        <f>R5+N5+J5+F5</f>
        <v>37.586999999999996</v>
      </c>
      <c r="U5" s="24">
        <f>VLOOKUP(T5,AF$5:AG$15,2,FALSE)</f>
        <v>10</v>
      </c>
      <c r="W5" s="32">
        <v>1</v>
      </c>
      <c r="X5" s="32">
        <f>LARGE(F$5:F$15,$W5)</f>
        <v>11.1</v>
      </c>
      <c r="Y5" s="32">
        <f>IF(X5=X4,Y4,Y4+1)</f>
        <v>1</v>
      </c>
      <c r="Z5" s="32">
        <f>LARGE(J$5:J$15,$W5)</f>
        <v>10.199999999999999</v>
      </c>
      <c r="AA5" s="32">
        <f>IF(Z5=Z4,AA4,AA4+1)</f>
        <v>1</v>
      </c>
      <c r="AB5" s="32">
        <f>LARGE(N$5:N$15,$W5)</f>
        <v>10.9</v>
      </c>
      <c r="AC5" s="32">
        <f>IF(AB5=AB4,AC4,AC4+1)</f>
        <v>1</v>
      </c>
      <c r="AD5" s="32">
        <f>LARGE(R$5:R$15,$W5)</f>
        <v>11.37</v>
      </c>
      <c r="AE5" s="32">
        <f>IF(AD5=AD4,AE4,AE4+1)</f>
        <v>1</v>
      </c>
      <c r="AF5" s="32">
        <f>LARGE(T$5:T$15,$W5)</f>
        <v>42.72</v>
      </c>
      <c r="AG5" s="32">
        <f>IF(AF5=AF4,AG4,AG4+1)</f>
        <v>1</v>
      </c>
    </row>
    <row r="6" spans="1:33" x14ac:dyDescent="0.3">
      <c r="A6" s="19">
        <v>55</v>
      </c>
      <c r="B6" s="20" t="s">
        <v>102</v>
      </c>
      <c r="C6" s="21" t="s">
        <v>26</v>
      </c>
      <c r="D6" s="22">
        <v>2</v>
      </c>
      <c r="E6" s="22">
        <v>8.5</v>
      </c>
      <c r="F6" s="23">
        <f t="shared" ref="F6:F15" si="0">D6+E6</f>
        <v>10.5</v>
      </c>
      <c r="G6" s="24">
        <f t="shared" ref="G6:G15" si="1">VLOOKUP(F6,X$5:Y$15,2,FALSE)</f>
        <v>6</v>
      </c>
      <c r="H6" s="22">
        <v>2.1</v>
      </c>
      <c r="I6" s="22">
        <v>6.85</v>
      </c>
      <c r="J6" s="23">
        <f t="shared" ref="J6:J15" si="2">H6+I6</f>
        <v>8.9499999999999993</v>
      </c>
      <c r="K6" s="24">
        <f t="shared" ref="K6:K15" si="3">VLOOKUP(J6,Z$5:AA$15,2,FALSE)</f>
        <v>6</v>
      </c>
      <c r="L6" s="22">
        <v>2.7</v>
      </c>
      <c r="M6" s="22">
        <v>6.2670000000000003</v>
      </c>
      <c r="N6" s="23">
        <f t="shared" ref="N6:N15" si="4">L6+M6</f>
        <v>8.9670000000000005</v>
      </c>
      <c r="O6" s="24">
        <f t="shared" ref="O6:O15" si="5">VLOOKUP(N6,AB$5:AC$15,2,FALSE)</f>
        <v>9</v>
      </c>
      <c r="P6" s="22">
        <v>2.8</v>
      </c>
      <c r="Q6" s="22">
        <v>7.53</v>
      </c>
      <c r="R6" s="23">
        <f t="shared" ref="R6:R15" si="6">P6+Q6</f>
        <v>10.33</v>
      </c>
      <c r="S6" s="24">
        <f t="shared" ref="S6:S15" si="7">VLOOKUP(R6,AD$5:AE$15,2,FALSE)</f>
        <v>7</v>
      </c>
      <c r="T6" s="23">
        <f t="shared" ref="T6:T15" si="8">R6+N6+J6+F6</f>
        <v>38.747</v>
      </c>
      <c r="U6" s="24">
        <f t="shared" ref="U6:U15" si="9">VLOOKUP(T6,AF$5:AG$15,2,FALSE)</f>
        <v>8</v>
      </c>
      <c r="W6" s="32">
        <v>2</v>
      </c>
      <c r="X6" s="32">
        <f t="shared" ref="X6:X15" si="10">LARGE(F$5:F$15,$W6)</f>
        <v>11.05</v>
      </c>
      <c r="Y6" s="32">
        <f t="shared" ref="Y6:Y15" si="11">IF(X6=X5,Y5,Y5+1)</f>
        <v>2</v>
      </c>
      <c r="Z6" s="32">
        <f t="shared" ref="Z6:Z15" si="12">LARGE(J$5:J$15,$W6)</f>
        <v>9.65</v>
      </c>
      <c r="AA6" s="32">
        <f t="shared" ref="AA6:AA15" si="13">IF(Z6=Z5,AA5,AA5+1)</f>
        <v>2</v>
      </c>
      <c r="AB6" s="32">
        <f t="shared" ref="AB6:AB15" si="14">LARGE(N$5:N$15,$W6)</f>
        <v>10.533999999999999</v>
      </c>
      <c r="AC6" s="32">
        <f t="shared" ref="AC6:AC15" si="15">IF(AB6=AB5,AC5,AC5+1)</f>
        <v>2</v>
      </c>
      <c r="AD6" s="32">
        <f t="shared" ref="AD6:AD15" si="16">LARGE(R$5:R$15,$W6)</f>
        <v>11.330000000000002</v>
      </c>
      <c r="AE6" s="32">
        <f t="shared" ref="AE6:AE15" si="17">IF(AD6=AD5,AE5,AE5+1)</f>
        <v>2</v>
      </c>
      <c r="AF6" s="32">
        <f t="shared" ref="AF6:AF15" si="18">LARGE(T$5:T$15,$W6)</f>
        <v>41.8</v>
      </c>
      <c r="AG6" s="32">
        <f t="shared" ref="AG6:AG15" si="19">IF(AF6=AF5,AG5,AG5+1)</f>
        <v>2</v>
      </c>
    </row>
    <row r="7" spans="1:33" x14ac:dyDescent="0.3">
      <c r="A7" s="19">
        <v>56</v>
      </c>
      <c r="B7" s="20" t="s">
        <v>41</v>
      </c>
      <c r="C7" s="21" t="s">
        <v>26</v>
      </c>
      <c r="D7" s="22">
        <v>2</v>
      </c>
      <c r="E7" s="22">
        <v>8.15</v>
      </c>
      <c r="F7" s="23">
        <f t="shared" si="0"/>
        <v>10.15</v>
      </c>
      <c r="G7" s="24">
        <f t="shared" si="1"/>
        <v>7</v>
      </c>
      <c r="H7" s="22">
        <v>2.1</v>
      </c>
      <c r="I7" s="22">
        <v>7.4</v>
      </c>
      <c r="J7" s="23">
        <f t="shared" si="2"/>
        <v>9.5</v>
      </c>
      <c r="K7" s="24">
        <f t="shared" si="3"/>
        <v>4</v>
      </c>
      <c r="L7" s="22">
        <v>2.5</v>
      </c>
      <c r="M7" s="22">
        <v>7.4340000000000002</v>
      </c>
      <c r="N7" s="23">
        <f t="shared" si="4"/>
        <v>9.9340000000000011</v>
      </c>
      <c r="O7" s="24">
        <f t="shared" si="5"/>
        <v>3</v>
      </c>
      <c r="P7" s="22">
        <v>2.7</v>
      </c>
      <c r="Q7" s="22">
        <v>7.5</v>
      </c>
      <c r="R7" s="23">
        <f t="shared" si="6"/>
        <v>10.199999999999999</v>
      </c>
      <c r="S7" s="24">
        <f t="shared" si="7"/>
        <v>9</v>
      </c>
      <c r="T7" s="23">
        <f t="shared" si="8"/>
        <v>39.783999999999999</v>
      </c>
      <c r="U7" s="24">
        <f t="shared" si="9"/>
        <v>6</v>
      </c>
      <c r="W7" s="32">
        <v>3</v>
      </c>
      <c r="X7" s="32">
        <f t="shared" si="10"/>
        <v>11.05</v>
      </c>
      <c r="Y7" s="32">
        <f t="shared" si="11"/>
        <v>2</v>
      </c>
      <c r="Z7" s="32">
        <f t="shared" si="12"/>
        <v>9.65</v>
      </c>
      <c r="AA7" s="32">
        <f t="shared" si="13"/>
        <v>2</v>
      </c>
      <c r="AB7" s="32">
        <f t="shared" si="14"/>
        <v>9.9340000000000011</v>
      </c>
      <c r="AC7" s="32">
        <f t="shared" si="15"/>
        <v>3</v>
      </c>
      <c r="AD7" s="32">
        <f t="shared" si="16"/>
        <v>11.07</v>
      </c>
      <c r="AE7" s="32">
        <f t="shared" si="17"/>
        <v>3</v>
      </c>
      <c r="AF7" s="32">
        <f t="shared" si="18"/>
        <v>41.653999999999996</v>
      </c>
      <c r="AG7" s="32">
        <f t="shared" si="19"/>
        <v>3</v>
      </c>
    </row>
    <row r="8" spans="1:33" x14ac:dyDescent="0.3">
      <c r="A8" s="19">
        <v>57</v>
      </c>
      <c r="B8" s="28" t="s">
        <v>32</v>
      </c>
      <c r="C8" s="21" t="s">
        <v>26</v>
      </c>
      <c r="D8" s="22">
        <v>2</v>
      </c>
      <c r="E8" s="22">
        <v>8.5</v>
      </c>
      <c r="F8" s="23">
        <f t="shared" si="0"/>
        <v>10.5</v>
      </c>
      <c r="G8" s="24">
        <f t="shared" si="1"/>
        <v>6</v>
      </c>
      <c r="H8" s="22">
        <v>2.4</v>
      </c>
      <c r="I8" s="22">
        <v>6.4</v>
      </c>
      <c r="J8" s="23">
        <f t="shared" si="2"/>
        <v>8.8000000000000007</v>
      </c>
      <c r="K8" s="24">
        <f t="shared" si="3"/>
        <v>7</v>
      </c>
      <c r="L8" s="22">
        <v>2.2999999999999998</v>
      </c>
      <c r="M8" s="22">
        <v>6.9669999999999996</v>
      </c>
      <c r="N8" s="23">
        <f t="shared" si="4"/>
        <v>9.2669999999999995</v>
      </c>
      <c r="O8" s="24">
        <f t="shared" si="5"/>
        <v>7</v>
      </c>
      <c r="P8" s="22">
        <v>2.9</v>
      </c>
      <c r="Q8" s="22">
        <v>7.43</v>
      </c>
      <c r="R8" s="23">
        <f t="shared" si="6"/>
        <v>10.33</v>
      </c>
      <c r="S8" s="24">
        <f t="shared" si="7"/>
        <v>7</v>
      </c>
      <c r="T8" s="23">
        <f t="shared" si="8"/>
        <v>38.897000000000006</v>
      </c>
      <c r="U8" s="24">
        <f t="shared" si="9"/>
        <v>7</v>
      </c>
      <c r="W8" s="32">
        <v>4</v>
      </c>
      <c r="X8" s="32">
        <f t="shared" si="10"/>
        <v>10.8</v>
      </c>
      <c r="Y8" s="32">
        <f t="shared" si="11"/>
        <v>3</v>
      </c>
      <c r="Z8" s="32">
        <f t="shared" si="12"/>
        <v>9.6000000000000014</v>
      </c>
      <c r="AA8" s="32">
        <f t="shared" si="13"/>
        <v>3</v>
      </c>
      <c r="AB8" s="32">
        <f t="shared" si="14"/>
        <v>9.8000000000000007</v>
      </c>
      <c r="AC8" s="32">
        <f t="shared" si="15"/>
        <v>4</v>
      </c>
      <c r="AD8" s="32">
        <f t="shared" si="16"/>
        <v>11</v>
      </c>
      <c r="AE8" s="32">
        <f t="shared" si="17"/>
        <v>4</v>
      </c>
      <c r="AF8" s="32">
        <f t="shared" si="18"/>
        <v>41.167000000000002</v>
      </c>
      <c r="AG8" s="32">
        <f t="shared" si="19"/>
        <v>4</v>
      </c>
    </row>
    <row r="9" spans="1:33" x14ac:dyDescent="0.3">
      <c r="A9" s="19">
        <v>58</v>
      </c>
      <c r="B9" s="28" t="s">
        <v>42</v>
      </c>
      <c r="C9" s="21" t="s">
        <v>26</v>
      </c>
      <c r="D9" s="22">
        <v>2</v>
      </c>
      <c r="E9" s="22">
        <v>8.5500000000000007</v>
      </c>
      <c r="F9" s="23">
        <f t="shared" si="0"/>
        <v>10.55</v>
      </c>
      <c r="G9" s="24">
        <f t="shared" si="1"/>
        <v>5</v>
      </c>
      <c r="H9" s="22">
        <v>2.1</v>
      </c>
      <c r="I9" s="22">
        <v>5.7</v>
      </c>
      <c r="J9" s="23">
        <f t="shared" si="2"/>
        <v>7.8000000000000007</v>
      </c>
      <c r="K9" s="24">
        <f t="shared" si="3"/>
        <v>8</v>
      </c>
      <c r="L9" s="22">
        <v>2.4</v>
      </c>
      <c r="M9" s="22">
        <v>6.6</v>
      </c>
      <c r="N9" s="23">
        <f t="shared" si="4"/>
        <v>9</v>
      </c>
      <c r="O9" s="24">
        <f t="shared" si="5"/>
        <v>8</v>
      </c>
      <c r="P9" s="22">
        <v>2.7</v>
      </c>
      <c r="Q9" s="22">
        <v>7.03</v>
      </c>
      <c r="R9" s="23">
        <f t="shared" si="6"/>
        <v>9.73</v>
      </c>
      <c r="S9" s="24">
        <f t="shared" si="7"/>
        <v>10</v>
      </c>
      <c r="T9" s="23">
        <f t="shared" si="8"/>
        <v>37.08</v>
      </c>
      <c r="U9" s="24">
        <f t="shared" si="9"/>
        <v>11</v>
      </c>
      <c r="W9" s="32">
        <v>5</v>
      </c>
      <c r="X9" s="32">
        <f t="shared" si="10"/>
        <v>10.8</v>
      </c>
      <c r="Y9" s="32">
        <f t="shared" si="11"/>
        <v>3</v>
      </c>
      <c r="Z9" s="32">
        <f t="shared" si="12"/>
        <v>9.5</v>
      </c>
      <c r="AA9" s="32">
        <f t="shared" si="13"/>
        <v>4</v>
      </c>
      <c r="AB9" s="32">
        <f t="shared" si="14"/>
        <v>9.6669999999999998</v>
      </c>
      <c r="AC9" s="32">
        <f t="shared" si="15"/>
        <v>5</v>
      </c>
      <c r="AD9" s="32">
        <f t="shared" si="16"/>
        <v>10.9</v>
      </c>
      <c r="AE9" s="32">
        <f t="shared" si="17"/>
        <v>5</v>
      </c>
      <c r="AF9" s="32">
        <f t="shared" si="18"/>
        <v>40.664000000000001</v>
      </c>
      <c r="AG9" s="32">
        <f t="shared" si="19"/>
        <v>5</v>
      </c>
    </row>
    <row r="10" spans="1:33" x14ac:dyDescent="0.3">
      <c r="A10" s="19">
        <v>93</v>
      </c>
      <c r="B10" s="20" t="s">
        <v>39</v>
      </c>
      <c r="C10" s="21" t="s">
        <v>16</v>
      </c>
      <c r="D10" s="22">
        <v>2</v>
      </c>
      <c r="E10" s="22">
        <v>9.1</v>
      </c>
      <c r="F10" s="23">
        <f t="shared" si="0"/>
        <v>11.1</v>
      </c>
      <c r="G10" s="24">
        <f t="shared" si="1"/>
        <v>1</v>
      </c>
      <c r="H10" s="22">
        <v>2.2000000000000002</v>
      </c>
      <c r="I10" s="22">
        <v>7.4</v>
      </c>
      <c r="J10" s="23">
        <f t="shared" si="2"/>
        <v>9.6000000000000014</v>
      </c>
      <c r="K10" s="24">
        <f t="shared" si="3"/>
        <v>3</v>
      </c>
      <c r="L10" s="22">
        <v>2.8</v>
      </c>
      <c r="M10" s="22">
        <v>6.7670000000000003</v>
      </c>
      <c r="N10" s="23">
        <f t="shared" si="4"/>
        <v>9.5670000000000002</v>
      </c>
      <c r="O10" s="24">
        <f t="shared" si="5"/>
        <v>6</v>
      </c>
      <c r="P10" s="22">
        <v>3.2</v>
      </c>
      <c r="Q10" s="22">
        <v>7.7</v>
      </c>
      <c r="R10" s="23">
        <f t="shared" si="6"/>
        <v>10.9</v>
      </c>
      <c r="S10" s="24">
        <f t="shared" si="7"/>
        <v>5</v>
      </c>
      <c r="T10" s="23">
        <f t="shared" si="8"/>
        <v>41.167000000000002</v>
      </c>
      <c r="U10" s="24">
        <f t="shared" si="9"/>
        <v>4</v>
      </c>
      <c r="W10" s="32">
        <v>6</v>
      </c>
      <c r="X10" s="32">
        <f t="shared" si="10"/>
        <v>10.75</v>
      </c>
      <c r="Y10" s="32">
        <f t="shared" si="11"/>
        <v>4</v>
      </c>
      <c r="Z10" s="32">
        <f t="shared" si="12"/>
        <v>9.5</v>
      </c>
      <c r="AA10" s="32">
        <f t="shared" si="13"/>
        <v>4</v>
      </c>
      <c r="AB10" s="32">
        <f t="shared" si="14"/>
        <v>9.5670000000000002</v>
      </c>
      <c r="AC10" s="32">
        <f t="shared" si="15"/>
        <v>6</v>
      </c>
      <c r="AD10" s="32">
        <f t="shared" si="16"/>
        <v>10.6</v>
      </c>
      <c r="AE10" s="32">
        <f t="shared" si="17"/>
        <v>6</v>
      </c>
      <c r="AF10" s="32">
        <f t="shared" si="18"/>
        <v>39.783999999999999</v>
      </c>
      <c r="AG10" s="32">
        <f t="shared" si="19"/>
        <v>6</v>
      </c>
    </row>
    <row r="11" spans="1:33" x14ac:dyDescent="0.3">
      <c r="A11" s="19">
        <v>59</v>
      </c>
      <c r="B11" s="27" t="s">
        <v>103</v>
      </c>
      <c r="C11" s="21" t="s">
        <v>88</v>
      </c>
      <c r="D11" s="22">
        <v>2</v>
      </c>
      <c r="E11" s="22">
        <v>9.0500000000000007</v>
      </c>
      <c r="F11" s="23">
        <f t="shared" si="0"/>
        <v>11.05</v>
      </c>
      <c r="G11" s="24">
        <f t="shared" si="1"/>
        <v>2</v>
      </c>
      <c r="H11" s="22">
        <v>2.4</v>
      </c>
      <c r="I11" s="22">
        <v>7.25</v>
      </c>
      <c r="J11" s="23">
        <f t="shared" si="2"/>
        <v>9.65</v>
      </c>
      <c r="K11" s="24">
        <f t="shared" si="3"/>
        <v>2</v>
      </c>
      <c r="L11" s="22">
        <v>3</v>
      </c>
      <c r="M11" s="22">
        <v>5.6340000000000003</v>
      </c>
      <c r="N11" s="23">
        <f t="shared" si="4"/>
        <v>8.6340000000000003</v>
      </c>
      <c r="O11" s="24">
        <f t="shared" si="5"/>
        <v>10</v>
      </c>
      <c r="P11" s="22">
        <v>3.2</v>
      </c>
      <c r="Q11" s="22">
        <v>8.1300000000000008</v>
      </c>
      <c r="R11" s="23">
        <f t="shared" si="6"/>
        <v>11.330000000000002</v>
      </c>
      <c r="S11" s="24">
        <f t="shared" si="7"/>
        <v>2</v>
      </c>
      <c r="T11" s="23">
        <f t="shared" si="8"/>
        <v>40.664000000000001</v>
      </c>
      <c r="U11" s="24">
        <f t="shared" si="9"/>
        <v>5</v>
      </c>
      <c r="W11" s="32">
        <v>7</v>
      </c>
      <c r="X11" s="32">
        <f t="shared" si="10"/>
        <v>10.55</v>
      </c>
      <c r="Y11" s="32">
        <f t="shared" si="11"/>
        <v>5</v>
      </c>
      <c r="Z11" s="32">
        <f t="shared" si="12"/>
        <v>9</v>
      </c>
      <c r="AA11" s="32">
        <f t="shared" si="13"/>
        <v>5</v>
      </c>
      <c r="AB11" s="32">
        <f t="shared" si="14"/>
        <v>9.2669999999999995</v>
      </c>
      <c r="AC11" s="32">
        <f t="shared" si="15"/>
        <v>7</v>
      </c>
      <c r="AD11" s="32">
        <f t="shared" si="16"/>
        <v>10.33</v>
      </c>
      <c r="AE11" s="32">
        <f t="shared" si="17"/>
        <v>7</v>
      </c>
      <c r="AF11" s="32">
        <f t="shared" si="18"/>
        <v>38.897000000000006</v>
      </c>
      <c r="AG11" s="32">
        <f t="shared" si="19"/>
        <v>7</v>
      </c>
    </row>
    <row r="12" spans="1:33" x14ac:dyDescent="0.3">
      <c r="A12" s="19">
        <v>60</v>
      </c>
      <c r="B12" s="20" t="s">
        <v>40</v>
      </c>
      <c r="C12" s="21" t="s">
        <v>14</v>
      </c>
      <c r="D12" s="22">
        <v>2</v>
      </c>
      <c r="E12" s="22">
        <v>8.8000000000000007</v>
      </c>
      <c r="F12" s="23">
        <f t="shared" si="0"/>
        <v>10.8</v>
      </c>
      <c r="G12" s="24">
        <f t="shared" si="1"/>
        <v>3</v>
      </c>
      <c r="H12" s="22">
        <v>2.4</v>
      </c>
      <c r="I12" s="22">
        <v>7.8</v>
      </c>
      <c r="J12" s="23">
        <f t="shared" si="2"/>
        <v>10.199999999999999</v>
      </c>
      <c r="K12" s="24">
        <f t="shared" si="3"/>
        <v>1</v>
      </c>
      <c r="L12" s="22">
        <v>2.5</v>
      </c>
      <c r="M12" s="22">
        <v>7.3</v>
      </c>
      <c r="N12" s="23">
        <f t="shared" si="4"/>
        <v>9.8000000000000007</v>
      </c>
      <c r="O12" s="24">
        <f t="shared" si="5"/>
        <v>4</v>
      </c>
      <c r="P12" s="22">
        <v>2.8</v>
      </c>
      <c r="Q12" s="22">
        <v>8.1999999999999993</v>
      </c>
      <c r="R12" s="23">
        <f t="shared" si="6"/>
        <v>11</v>
      </c>
      <c r="S12" s="24">
        <f t="shared" si="7"/>
        <v>4</v>
      </c>
      <c r="T12" s="23">
        <f t="shared" si="8"/>
        <v>41.8</v>
      </c>
      <c r="U12" s="24">
        <f t="shared" si="9"/>
        <v>2</v>
      </c>
      <c r="W12" s="32">
        <v>8</v>
      </c>
      <c r="X12" s="32">
        <f t="shared" si="10"/>
        <v>10.5</v>
      </c>
      <c r="Y12" s="32">
        <f t="shared" si="11"/>
        <v>6</v>
      </c>
      <c r="Z12" s="32">
        <f t="shared" si="12"/>
        <v>8.9499999999999993</v>
      </c>
      <c r="AA12" s="32">
        <f t="shared" si="13"/>
        <v>6</v>
      </c>
      <c r="AB12" s="32">
        <f t="shared" si="14"/>
        <v>9</v>
      </c>
      <c r="AC12" s="32">
        <f t="shared" si="15"/>
        <v>8</v>
      </c>
      <c r="AD12" s="32">
        <f t="shared" si="16"/>
        <v>10.33</v>
      </c>
      <c r="AE12" s="32">
        <f t="shared" si="17"/>
        <v>7</v>
      </c>
      <c r="AF12" s="32">
        <f t="shared" si="18"/>
        <v>38.747</v>
      </c>
      <c r="AG12" s="32">
        <f t="shared" si="19"/>
        <v>8</v>
      </c>
    </row>
    <row r="13" spans="1:33" x14ac:dyDescent="0.3">
      <c r="A13" s="19">
        <v>61</v>
      </c>
      <c r="B13" s="20" t="s">
        <v>104</v>
      </c>
      <c r="C13" s="21" t="s">
        <v>14</v>
      </c>
      <c r="D13" s="22">
        <v>2</v>
      </c>
      <c r="E13" s="22">
        <v>8.8000000000000007</v>
      </c>
      <c r="F13" s="23">
        <f t="shared" si="0"/>
        <v>10.8</v>
      </c>
      <c r="G13" s="24">
        <f t="shared" si="1"/>
        <v>3</v>
      </c>
      <c r="H13" s="22">
        <v>2.4</v>
      </c>
      <c r="I13" s="22">
        <v>7.25</v>
      </c>
      <c r="J13" s="23">
        <f t="shared" si="2"/>
        <v>9.65</v>
      </c>
      <c r="K13" s="24">
        <f t="shared" si="3"/>
        <v>2</v>
      </c>
      <c r="L13" s="22">
        <v>3</v>
      </c>
      <c r="M13" s="22">
        <v>7.9</v>
      </c>
      <c r="N13" s="23">
        <f t="shared" si="4"/>
        <v>10.9</v>
      </c>
      <c r="O13" s="24">
        <f t="shared" si="5"/>
        <v>1</v>
      </c>
      <c r="P13" s="22">
        <v>3</v>
      </c>
      <c r="Q13" s="22">
        <v>8.3699999999999992</v>
      </c>
      <c r="R13" s="23">
        <f t="shared" si="6"/>
        <v>11.37</v>
      </c>
      <c r="S13" s="24">
        <f t="shared" si="7"/>
        <v>1</v>
      </c>
      <c r="T13" s="23">
        <f t="shared" si="8"/>
        <v>42.72</v>
      </c>
      <c r="U13" s="24">
        <f t="shared" si="9"/>
        <v>1</v>
      </c>
      <c r="W13" s="32">
        <v>9</v>
      </c>
      <c r="X13" s="32">
        <f t="shared" si="10"/>
        <v>10.5</v>
      </c>
      <c r="Y13" s="32">
        <f t="shared" si="11"/>
        <v>6</v>
      </c>
      <c r="Z13" s="32">
        <f t="shared" si="12"/>
        <v>8.8000000000000007</v>
      </c>
      <c r="AA13" s="32">
        <f t="shared" si="13"/>
        <v>7</v>
      </c>
      <c r="AB13" s="32">
        <f t="shared" si="14"/>
        <v>8.9670000000000005</v>
      </c>
      <c r="AC13" s="32">
        <f t="shared" si="15"/>
        <v>9</v>
      </c>
      <c r="AD13" s="32">
        <f t="shared" si="16"/>
        <v>10.27</v>
      </c>
      <c r="AE13" s="32">
        <f t="shared" si="17"/>
        <v>8</v>
      </c>
      <c r="AF13" s="32">
        <f t="shared" si="18"/>
        <v>38.450000000000003</v>
      </c>
      <c r="AG13" s="32">
        <f t="shared" si="19"/>
        <v>9</v>
      </c>
    </row>
    <row r="14" spans="1:33" x14ac:dyDescent="0.3">
      <c r="A14" s="19">
        <v>62</v>
      </c>
      <c r="B14" s="21" t="s">
        <v>105</v>
      </c>
      <c r="C14" s="21" t="s">
        <v>13</v>
      </c>
      <c r="D14" s="22">
        <v>2</v>
      </c>
      <c r="E14" s="22">
        <v>9.0500000000000007</v>
      </c>
      <c r="F14" s="23">
        <f t="shared" si="0"/>
        <v>11.05</v>
      </c>
      <c r="G14" s="24">
        <f t="shared" si="1"/>
        <v>2</v>
      </c>
      <c r="H14" s="22">
        <v>2.2999999999999998</v>
      </c>
      <c r="I14" s="22">
        <v>6.7</v>
      </c>
      <c r="J14" s="23">
        <f t="shared" si="2"/>
        <v>9</v>
      </c>
      <c r="K14" s="24">
        <f t="shared" si="3"/>
        <v>5</v>
      </c>
      <c r="L14" s="22">
        <v>2.7</v>
      </c>
      <c r="M14" s="22">
        <v>7.8339999999999996</v>
      </c>
      <c r="N14" s="23">
        <f t="shared" si="4"/>
        <v>10.533999999999999</v>
      </c>
      <c r="O14" s="24">
        <f t="shared" si="5"/>
        <v>2</v>
      </c>
      <c r="P14" s="22">
        <v>2.9</v>
      </c>
      <c r="Q14" s="22">
        <v>8.17</v>
      </c>
      <c r="R14" s="23">
        <f t="shared" si="6"/>
        <v>11.07</v>
      </c>
      <c r="S14" s="24">
        <f t="shared" si="7"/>
        <v>3</v>
      </c>
      <c r="T14" s="23">
        <f t="shared" si="8"/>
        <v>41.653999999999996</v>
      </c>
      <c r="U14" s="24">
        <f t="shared" si="9"/>
        <v>3</v>
      </c>
      <c r="W14" s="32">
        <v>10</v>
      </c>
      <c r="X14" s="32">
        <f t="shared" si="10"/>
        <v>10.15</v>
      </c>
      <c r="Y14" s="32">
        <f t="shared" si="11"/>
        <v>7</v>
      </c>
      <c r="Z14" s="32">
        <f t="shared" si="12"/>
        <v>7.8000000000000007</v>
      </c>
      <c r="AA14" s="32">
        <f t="shared" si="13"/>
        <v>8</v>
      </c>
      <c r="AB14" s="32">
        <f t="shared" si="14"/>
        <v>8.6340000000000003</v>
      </c>
      <c r="AC14" s="32">
        <f t="shared" si="15"/>
        <v>10</v>
      </c>
      <c r="AD14" s="32">
        <f t="shared" si="16"/>
        <v>10.199999999999999</v>
      </c>
      <c r="AE14" s="32">
        <f t="shared" si="17"/>
        <v>9</v>
      </c>
      <c r="AF14" s="32">
        <f t="shared" si="18"/>
        <v>37.586999999999996</v>
      </c>
      <c r="AG14" s="32">
        <f t="shared" si="19"/>
        <v>10</v>
      </c>
    </row>
    <row r="15" spans="1:33" x14ac:dyDescent="0.3">
      <c r="A15" s="19">
        <v>63</v>
      </c>
      <c r="B15" s="27" t="s">
        <v>106</v>
      </c>
      <c r="C15" s="21" t="s">
        <v>67</v>
      </c>
      <c r="D15" s="22">
        <v>2</v>
      </c>
      <c r="E15" s="22">
        <v>8.75</v>
      </c>
      <c r="F15" s="23">
        <f t="shared" si="0"/>
        <v>10.75</v>
      </c>
      <c r="G15" s="24">
        <f t="shared" si="1"/>
        <v>4</v>
      </c>
      <c r="H15" s="22">
        <v>2.4</v>
      </c>
      <c r="I15" s="22">
        <v>7.1</v>
      </c>
      <c r="J15" s="23">
        <f t="shared" si="2"/>
        <v>9.5</v>
      </c>
      <c r="K15" s="24">
        <f t="shared" si="3"/>
        <v>4</v>
      </c>
      <c r="L15" s="22">
        <v>2.8</v>
      </c>
      <c r="M15" s="22">
        <v>4.8</v>
      </c>
      <c r="N15" s="23">
        <f t="shared" si="4"/>
        <v>7.6</v>
      </c>
      <c r="O15" s="24">
        <f t="shared" si="5"/>
        <v>11</v>
      </c>
      <c r="P15" s="22">
        <v>2.8</v>
      </c>
      <c r="Q15" s="22">
        <v>7.8</v>
      </c>
      <c r="R15" s="23">
        <f t="shared" si="6"/>
        <v>10.6</v>
      </c>
      <c r="S15" s="24">
        <f t="shared" si="7"/>
        <v>6</v>
      </c>
      <c r="T15" s="23">
        <f t="shared" si="8"/>
        <v>38.450000000000003</v>
      </c>
      <c r="U15" s="24">
        <f t="shared" si="9"/>
        <v>9</v>
      </c>
      <c r="W15" s="32">
        <v>11</v>
      </c>
      <c r="X15" s="32">
        <f t="shared" si="10"/>
        <v>10.15</v>
      </c>
      <c r="Y15" s="32">
        <f t="shared" si="11"/>
        <v>7</v>
      </c>
      <c r="Z15" s="32">
        <f t="shared" si="12"/>
        <v>7.5</v>
      </c>
      <c r="AA15" s="32">
        <f t="shared" si="13"/>
        <v>9</v>
      </c>
      <c r="AB15" s="32">
        <f t="shared" si="14"/>
        <v>7.6</v>
      </c>
      <c r="AC15" s="32">
        <f t="shared" si="15"/>
        <v>11</v>
      </c>
      <c r="AD15" s="32">
        <f t="shared" si="16"/>
        <v>9.73</v>
      </c>
      <c r="AE15" s="32">
        <f t="shared" si="17"/>
        <v>10</v>
      </c>
      <c r="AF15" s="32">
        <f t="shared" si="18"/>
        <v>37.08</v>
      </c>
      <c r="AG15" s="32">
        <f t="shared" si="19"/>
        <v>11</v>
      </c>
    </row>
    <row r="18" spans="1:33" ht="26.25" x14ac:dyDescent="0.4">
      <c r="A18" s="44" t="s">
        <v>107</v>
      </c>
      <c r="C18" s="36"/>
      <c r="D18" s="37"/>
      <c r="G18" s="35"/>
    </row>
    <row r="20" spans="1:33" s="40" customFormat="1" x14ac:dyDescent="0.3">
      <c r="A20" s="7" t="s">
        <v>9</v>
      </c>
      <c r="B20" s="7" t="s">
        <v>8</v>
      </c>
      <c r="C20" s="7" t="s">
        <v>11</v>
      </c>
      <c r="D20" s="51" t="s">
        <v>0</v>
      </c>
      <c r="E20" s="52"/>
      <c r="F20" s="52"/>
      <c r="G20" s="53"/>
      <c r="H20" s="51" t="s">
        <v>1</v>
      </c>
      <c r="I20" s="52"/>
      <c r="J20" s="52"/>
      <c r="K20" s="53"/>
      <c r="L20" s="51" t="s">
        <v>2</v>
      </c>
      <c r="M20" s="52"/>
      <c r="N20" s="52"/>
      <c r="O20" s="53"/>
      <c r="P20" s="51" t="s">
        <v>3</v>
      </c>
      <c r="Q20" s="52"/>
      <c r="R20" s="52"/>
      <c r="S20" s="53"/>
      <c r="T20" s="49" t="s">
        <v>4</v>
      </c>
      <c r="U20" s="50"/>
      <c r="V20" s="38"/>
      <c r="W20" s="39"/>
      <c r="X20" s="39" t="s">
        <v>3</v>
      </c>
      <c r="Y20" s="39"/>
      <c r="Z20" s="38" t="s">
        <v>0</v>
      </c>
      <c r="AA20" s="38"/>
      <c r="AB20" s="39" t="s">
        <v>2</v>
      </c>
      <c r="AC20" s="39"/>
      <c r="AD20" s="38" t="s">
        <v>1</v>
      </c>
      <c r="AE20" s="38"/>
      <c r="AF20" s="38" t="s">
        <v>4</v>
      </c>
      <c r="AG20" s="38"/>
    </row>
    <row r="21" spans="1:33" s="43" customFormat="1" x14ac:dyDescent="0.3">
      <c r="A21" s="41" t="s">
        <v>7</v>
      </c>
      <c r="B21" s="13"/>
      <c r="C21" s="13"/>
      <c r="D21" s="14" t="s">
        <v>10</v>
      </c>
      <c r="E21" s="14" t="s">
        <v>15</v>
      </c>
      <c r="F21" s="15" t="s">
        <v>5</v>
      </c>
      <c r="G21" s="13" t="s">
        <v>6</v>
      </c>
      <c r="H21" s="14" t="s">
        <v>10</v>
      </c>
      <c r="I21" s="14" t="s">
        <v>15</v>
      </c>
      <c r="J21" s="15" t="s">
        <v>5</v>
      </c>
      <c r="K21" s="13" t="s">
        <v>6</v>
      </c>
      <c r="L21" s="14" t="s">
        <v>10</v>
      </c>
      <c r="M21" s="14" t="s">
        <v>15</v>
      </c>
      <c r="N21" s="15" t="s">
        <v>5</v>
      </c>
      <c r="O21" s="13" t="s">
        <v>6</v>
      </c>
      <c r="P21" s="14" t="s">
        <v>10</v>
      </c>
      <c r="Q21" s="14" t="s">
        <v>15</v>
      </c>
      <c r="R21" s="15" t="s">
        <v>5</v>
      </c>
      <c r="S21" s="13" t="s">
        <v>6</v>
      </c>
      <c r="T21" s="15" t="s">
        <v>5</v>
      </c>
      <c r="U21" s="13" t="s">
        <v>6</v>
      </c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x14ac:dyDescent="0.3">
      <c r="A22" s="19">
        <v>44</v>
      </c>
      <c r="B22" s="21" t="s">
        <v>108</v>
      </c>
      <c r="C22" s="21" t="s">
        <v>67</v>
      </c>
      <c r="D22" s="22">
        <v>2</v>
      </c>
      <c r="E22" s="22">
        <v>8.6</v>
      </c>
      <c r="F22" s="23">
        <f>D22+E22</f>
        <v>10.6</v>
      </c>
      <c r="G22" s="24">
        <f>VLOOKUP(F22,X$22:Y$29,2,FALSE)</f>
        <v>3</v>
      </c>
      <c r="H22" s="22">
        <v>2.2000000000000002</v>
      </c>
      <c r="I22" s="22">
        <v>5.9</v>
      </c>
      <c r="J22" s="23">
        <f>H22+I22</f>
        <v>8.1000000000000014</v>
      </c>
      <c r="K22" s="24">
        <f>VLOOKUP(J22,Z$22:AA$29,2,FALSE)</f>
        <v>7</v>
      </c>
      <c r="L22" s="22">
        <v>2.2000000000000002</v>
      </c>
      <c r="M22" s="22">
        <v>6.9</v>
      </c>
      <c r="N22" s="23">
        <f>L22+M22</f>
        <v>9.1000000000000014</v>
      </c>
      <c r="O22" s="24">
        <f>VLOOKUP(N22,AB$22:AC$29,2,FALSE)</f>
        <v>6</v>
      </c>
      <c r="P22" s="22">
        <v>2.7</v>
      </c>
      <c r="Q22" s="22">
        <v>7.73</v>
      </c>
      <c r="R22" s="23">
        <f>P22+Q22</f>
        <v>10.43</v>
      </c>
      <c r="S22" s="24">
        <f>VLOOKUP(R22,AD$22:AE$29,2,FALSE)</f>
        <v>6</v>
      </c>
      <c r="T22" s="23">
        <f>R22+N22+J22+F22</f>
        <v>38.230000000000004</v>
      </c>
      <c r="U22" s="24">
        <f>VLOOKUP(T22,AF$22:AG$29,2,FALSE)</f>
        <v>7</v>
      </c>
      <c r="W22" s="32">
        <v>1</v>
      </c>
      <c r="X22" s="32">
        <f>LARGE(F$22:F$29,$W22)</f>
        <v>11.05</v>
      </c>
      <c r="Y22" s="32">
        <f>IF(X22=X21,Y21,Y21+1)</f>
        <v>1</v>
      </c>
      <c r="Z22" s="32">
        <f>LARGE(J$22:J$29,$W22)</f>
        <v>9.9</v>
      </c>
      <c r="AA22" s="32">
        <f>IF(Z22=Z21,AA21,AA21+1)</f>
        <v>1</v>
      </c>
      <c r="AB22" s="32">
        <f>LARGE(N$22:N$29,$W22)</f>
        <v>10.667</v>
      </c>
      <c r="AC22" s="32">
        <f>IF(AB22=AB21,AC21,AC21+1)</f>
        <v>1</v>
      </c>
      <c r="AD22" s="32">
        <f>LARGE(R$22:R$29,$W22)</f>
        <v>11.2</v>
      </c>
      <c r="AE22" s="32">
        <f>IF(AD22=AD21,AE21,AE21+1)</f>
        <v>1</v>
      </c>
      <c r="AF22" s="32">
        <f>LARGE(T$22:T$29,$W22)</f>
        <v>42.346999999999994</v>
      </c>
      <c r="AG22" s="32">
        <f>IF(AF22=AF21,AG21,AG21+1)</f>
        <v>1</v>
      </c>
    </row>
    <row r="23" spans="1:33" x14ac:dyDescent="0.3">
      <c r="A23" s="19">
        <v>45</v>
      </c>
      <c r="B23" s="28" t="s">
        <v>44</v>
      </c>
      <c r="C23" s="21" t="s">
        <v>26</v>
      </c>
      <c r="D23" s="22">
        <v>0</v>
      </c>
      <c r="E23" s="22">
        <v>0</v>
      </c>
      <c r="F23" s="23">
        <f t="shared" ref="F23:F29" si="20">D23+E23</f>
        <v>0</v>
      </c>
      <c r="G23" s="24">
        <f t="shared" ref="G23:G29" si="21">VLOOKUP(F23,X$22:Y$29,2,FALSE)</f>
        <v>4</v>
      </c>
      <c r="H23" s="22">
        <v>2.1</v>
      </c>
      <c r="I23" s="22">
        <v>6.65</v>
      </c>
      <c r="J23" s="23">
        <f t="shared" ref="J23:J29" si="22">H23+I23</f>
        <v>8.75</v>
      </c>
      <c r="K23" s="24">
        <f t="shared" ref="K23:K29" si="23">VLOOKUP(J23,Z$22:AA$29,2,FALSE)</f>
        <v>6</v>
      </c>
      <c r="L23" s="22">
        <v>0</v>
      </c>
      <c r="M23" s="22">
        <v>0</v>
      </c>
      <c r="N23" s="23">
        <f t="shared" ref="N23:N29" si="24">L23+M23</f>
        <v>0</v>
      </c>
      <c r="O23" s="24">
        <f t="shared" ref="O23:O29" si="25">VLOOKUP(N23,AB$22:AC$29,2,FALSE)</f>
        <v>8</v>
      </c>
      <c r="P23" s="22">
        <v>0</v>
      </c>
      <c r="Q23" s="22">
        <v>0</v>
      </c>
      <c r="R23" s="23">
        <f t="shared" ref="R23:R29" si="26">P23+Q23</f>
        <v>0</v>
      </c>
      <c r="S23" s="24">
        <f t="shared" ref="S23:S29" si="27">VLOOKUP(R23,AD$22:AE$29,2,FALSE)</f>
        <v>8</v>
      </c>
      <c r="T23" s="23">
        <f t="shared" ref="T23:T29" si="28">R23+N23+J23+F23</f>
        <v>8.75</v>
      </c>
      <c r="U23" s="24">
        <f t="shared" ref="U23:U29" si="29">VLOOKUP(T23,AF$22:AG$29,2,FALSE)</f>
        <v>8</v>
      </c>
      <c r="W23" s="32">
        <f>W22+1</f>
        <v>2</v>
      </c>
      <c r="X23" s="32">
        <f t="shared" ref="X23:X29" si="30">LARGE(F$22:F$29,$W23)</f>
        <v>11.05</v>
      </c>
      <c r="Y23" s="32">
        <f t="shared" ref="Y23:Y29" si="31">IF(X23=X22,Y22,Y22+1)</f>
        <v>1</v>
      </c>
      <c r="Z23" s="32">
        <f t="shared" ref="Z23:Z29" si="32">LARGE(J$22:J$29,$W23)</f>
        <v>9.75</v>
      </c>
      <c r="AA23" s="32">
        <f t="shared" ref="AA23:AA29" si="33">IF(Z23=Z22,AA22,AA22+1)</f>
        <v>2</v>
      </c>
      <c r="AB23" s="32">
        <f t="shared" ref="AB23:AB29" si="34">LARGE(N$22:N$29,$W23)</f>
        <v>10.067</v>
      </c>
      <c r="AC23" s="32">
        <f t="shared" ref="AC23:AC29" si="35">IF(AB23=AB22,AC22,AC22+1)</f>
        <v>2</v>
      </c>
      <c r="AD23" s="32">
        <f t="shared" ref="AD23:AD29" si="36">LARGE(R$22:R$29,$W23)</f>
        <v>11.17</v>
      </c>
      <c r="AE23" s="32">
        <f t="shared" ref="AE23:AE29" si="37">IF(AD23=AD22,AE22,AE22+1)</f>
        <v>2</v>
      </c>
      <c r="AF23" s="32">
        <f t="shared" ref="AF23:AF29" si="38">LARGE(T$22:T$29,$W23)</f>
        <v>42.016999999999996</v>
      </c>
      <c r="AG23" s="32">
        <f t="shared" ref="AG23:AG29" si="39">IF(AF23=AF22,AG22,AG22+1)</f>
        <v>2</v>
      </c>
    </row>
    <row r="24" spans="1:33" x14ac:dyDescent="0.3">
      <c r="A24" s="19">
        <v>46</v>
      </c>
      <c r="B24" s="20" t="s">
        <v>109</v>
      </c>
      <c r="C24" s="21" t="s">
        <v>26</v>
      </c>
      <c r="D24" s="22">
        <v>2</v>
      </c>
      <c r="E24" s="22">
        <v>8.9</v>
      </c>
      <c r="F24" s="23">
        <f t="shared" si="20"/>
        <v>10.9</v>
      </c>
      <c r="G24" s="24">
        <f t="shared" si="21"/>
        <v>2</v>
      </c>
      <c r="H24" s="22">
        <v>2.1</v>
      </c>
      <c r="I24" s="22">
        <v>7.5</v>
      </c>
      <c r="J24" s="23">
        <f t="shared" si="22"/>
        <v>9.6</v>
      </c>
      <c r="K24" s="24">
        <f t="shared" si="23"/>
        <v>5</v>
      </c>
      <c r="L24" s="22">
        <v>2.5</v>
      </c>
      <c r="M24" s="22">
        <v>6.9</v>
      </c>
      <c r="N24" s="23">
        <f t="shared" si="24"/>
        <v>9.4</v>
      </c>
      <c r="O24" s="24">
        <f t="shared" si="25"/>
        <v>5</v>
      </c>
      <c r="P24" s="22">
        <v>2.6</v>
      </c>
      <c r="Q24" s="22">
        <v>7.6</v>
      </c>
      <c r="R24" s="23">
        <f t="shared" si="26"/>
        <v>10.199999999999999</v>
      </c>
      <c r="S24" s="24">
        <f t="shared" si="27"/>
        <v>7</v>
      </c>
      <c r="T24" s="23">
        <f t="shared" si="28"/>
        <v>40.1</v>
      </c>
      <c r="U24" s="24">
        <f t="shared" si="29"/>
        <v>5</v>
      </c>
      <c r="W24" s="32">
        <v>3</v>
      </c>
      <c r="X24" s="32">
        <f t="shared" si="30"/>
        <v>11.05</v>
      </c>
      <c r="Y24" s="32">
        <f t="shared" si="31"/>
        <v>1</v>
      </c>
      <c r="Z24" s="32">
        <f t="shared" si="32"/>
        <v>9.6999999999999993</v>
      </c>
      <c r="AA24" s="32">
        <f t="shared" si="33"/>
        <v>3</v>
      </c>
      <c r="AB24" s="32">
        <f t="shared" si="34"/>
        <v>9.8000000000000007</v>
      </c>
      <c r="AC24" s="32">
        <f t="shared" si="35"/>
        <v>3</v>
      </c>
      <c r="AD24" s="32">
        <f t="shared" si="36"/>
        <v>10.870000000000001</v>
      </c>
      <c r="AE24" s="32">
        <f t="shared" si="37"/>
        <v>3</v>
      </c>
      <c r="AF24" s="32">
        <f t="shared" si="38"/>
        <v>41.183999999999997</v>
      </c>
      <c r="AG24" s="32">
        <f t="shared" si="39"/>
        <v>3</v>
      </c>
    </row>
    <row r="25" spans="1:33" x14ac:dyDescent="0.3">
      <c r="A25" s="26">
        <v>50</v>
      </c>
      <c r="B25" s="21" t="s">
        <v>110</v>
      </c>
      <c r="C25" s="21" t="s">
        <v>60</v>
      </c>
      <c r="D25" s="22">
        <v>2</v>
      </c>
      <c r="E25" s="22">
        <v>8.6</v>
      </c>
      <c r="F25" s="23">
        <f t="shared" si="20"/>
        <v>10.6</v>
      </c>
      <c r="G25" s="24">
        <f t="shared" si="21"/>
        <v>3</v>
      </c>
      <c r="H25" s="22">
        <v>2.2000000000000002</v>
      </c>
      <c r="I25" s="22">
        <v>7.55</v>
      </c>
      <c r="J25" s="23">
        <f t="shared" si="22"/>
        <v>9.75</v>
      </c>
      <c r="K25" s="24">
        <f t="shared" si="23"/>
        <v>2</v>
      </c>
      <c r="L25" s="22">
        <v>2.8</v>
      </c>
      <c r="M25" s="22">
        <v>5.234</v>
      </c>
      <c r="N25" s="23">
        <f t="shared" si="24"/>
        <v>8.0339999999999989</v>
      </c>
      <c r="O25" s="24">
        <f t="shared" si="25"/>
        <v>7</v>
      </c>
      <c r="P25" s="22">
        <v>3</v>
      </c>
      <c r="Q25" s="22">
        <v>8.17</v>
      </c>
      <c r="R25" s="23">
        <f t="shared" si="26"/>
        <v>11.17</v>
      </c>
      <c r="S25" s="24">
        <f t="shared" si="27"/>
        <v>2</v>
      </c>
      <c r="T25" s="23">
        <f t="shared" si="28"/>
        <v>39.554000000000002</v>
      </c>
      <c r="U25" s="24">
        <f t="shared" si="29"/>
        <v>6</v>
      </c>
      <c r="W25" s="32">
        <v>4</v>
      </c>
      <c r="X25" s="32">
        <f t="shared" si="30"/>
        <v>10.9</v>
      </c>
      <c r="Y25" s="32">
        <f t="shared" si="31"/>
        <v>2</v>
      </c>
      <c r="Z25" s="32">
        <f t="shared" si="32"/>
        <v>9.6999999999999993</v>
      </c>
      <c r="AA25" s="32">
        <f t="shared" si="33"/>
        <v>3</v>
      </c>
      <c r="AB25" s="32">
        <f t="shared" si="34"/>
        <v>9.6340000000000003</v>
      </c>
      <c r="AC25" s="32">
        <f t="shared" si="35"/>
        <v>4</v>
      </c>
      <c r="AD25" s="32">
        <f t="shared" si="36"/>
        <v>10.8</v>
      </c>
      <c r="AE25" s="32">
        <f t="shared" si="37"/>
        <v>4</v>
      </c>
      <c r="AF25" s="32">
        <f t="shared" si="38"/>
        <v>40.92</v>
      </c>
      <c r="AG25" s="32">
        <f t="shared" si="39"/>
        <v>4</v>
      </c>
    </row>
    <row r="26" spans="1:33" x14ac:dyDescent="0.3">
      <c r="A26" s="19">
        <v>7</v>
      </c>
      <c r="B26" s="21" t="s">
        <v>111</v>
      </c>
      <c r="C26" s="21" t="s">
        <v>60</v>
      </c>
      <c r="D26" s="22">
        <v>2</v>
      </c>
      <c r="E26" s="22">
        <v>9.0500000000000007</v>
      </c>
      <c r="F26" s="23">
        <f t="shared" si="20"/>
        <v>11.05</v>
      </c>
      <c r="G26" s="24">
        <f t="shared" si="21"/>
        <v>1</v>
      </c>
      <c r="H26" s="22">
        <v>2.2999999999999998</v>
      </c>
      <c r="I26" s="22">
        <v>7.4</v>
      </c>
      <c r="J26" s="23">
        <f t="shared" si="22"/>
        <v>9.6999999999999993</v>
      </c>
      <c r="K26" s="24">
        <f t="shared" si="23"/>
        <v>3</v>
      </c>
      <c r="L26" s="22">
        <v>2.8</v>
      </c>
      <c r="M26" s="22">
        <v>7.2670000000000003</v>
      </c>
      <c r="N26" s="23">
        <f t="shared" si="24"/>
        <v>10.067</v>
      </c>
      <c r="O26" s="24">
        <f t="shared" si="25"/>
        <v>2</v>
      </c>
      <c r="P26" s="22">
        <v>3.2</v>
      </c>
      <c r="Q26" s="22">
        <v>8</v>
      </c>
      <c r="R26" s="23">
        <f t="shared" si="26"/>
        <v>11.2</v>
      </c>
      <c r="S26" s="24">
        <f t="shared" si="27"/>
        <v>1</v>
      </c>
      <c r="T26" s="23">
        <f t="shared" si="28"/>
        <v>42.016999999999996</v>
      </c>
      <c r="U26" s="24">
        <f t="shared" si="29"/>
        <v>2</v>
      </c>
      <c r="W26" s="32">
        <v>5</v>
      </c>
      <c r="X26" s="32">
        <f t="shared" si="30"/>
        <v>10.6</v>
      </c>
      <c r="Y26" s="32">
        <f t="shared" si="31"/>
        <v>3</v>
      </c>
      <c r="Z26" s="32">
        <f t="shared" si="32"/>
        <v>9.6499999999999986</v>
      </c>
      <c r="AA26" s="32">
        <f t="shared" si="33"/>
        <v>4</v>
      </c>
      <c r="AB26" s="32">
        <f t="shared" si="34"/>
        <v>9.4</v>
      </c>
      <c r="AC26" s="32">
        <f t="shared" si="35"/>
        <v>5</v>
      </c>
      <c r="AD26" s="32">
        <f t="shared" si="36"/>
        <v>10.73</v>
      </c>
      <c r="AE26" s="32">
        <f t="shared" si="37"/>
        <v>5</v>
      </c>
      <c r="AF26" s="32">
        <f t="shared" si="38"/>
        <v>40.1</v>
      </c>
      <c r="AG26" s="32">
        <f t="shared" si="39"/>
        <v>5</v>
      </c>
    </row>
    <row r="27" spans="1:33" ht="18.75" customHeight="1" x14ac:dyDescent="0.3">
      <c r="A27" s="19">
        <v>51</v>
      </c>
      <c r="B27" s="21" t="s">
        <v>112</v>
      </c>
      <c r="C27" s="21" t="s">
        <v>63</v>
      </c>
      <c r="D27" s="22">
        <v>2</v>
      </c>
      <c r="E27" s="22">
        <v>8.6</v>
      </c>
      <c r="F27" s="23">
        <f t="shared" si="20"/>
        <v>10.6</v>
      </c>
      <c r="G27" s="24">
        <f t="shared" si="21"/>
        <v>3</v>
      </c>
      <c r="H27" s="22">
        <v>2.2999999999999998</v>
      </c>
      <c r="I27" s="22">
        <v>7.35</v>
      </c>
      <c r="J27" s="23">
        <f t="shared" si="22"/>
        <v>9.6499999999999986</v>
      </c>
      <c r="K27" s="24">
        <f t="shared" si="23"/>
        <v>4</v>
      </c>
      <c r="L27" s="22">
        <v>2.4</v>
      </c>
      <c r="M27" s="22">
        <v>7.4</v>
      </c>
      <c r="N27" s="23">
        <f t="shared" si="24"/>
        <v>9.8000000000000007</v>
      </c>
      <c r="O27" s="24">
        <f t="shared" si="25"/>
        <v>3</v>
      </c>
      <c r="P27" s="22">
        <v>2.8</v>
      </c>
      <c r="Q27" s="22">
        <v>8.07</v>
      </c>
      <c r="R27" s="23">
        <f t="shared" si="26"/>
        <v>10.870000000000001</v>
      </c>
      <c r="S27" s="24">
        <f t="shared" si="27"/>
        <v>3</v>
      </c>
      <c r="T27" s="23">
        <f t="shared" si="28"/>
        <v>40.92</v>
      </c>
      <c r="U27" s="24">
        <f t="shared" si="29"/>
        <v>4</v>
      </c>
      <c r="W27" s="32">
        <v>6</v>
      </c>
      <c r="X27" s="32">
        <f t="shared" si="30"/>
        <v>10.6</v>
      </c>
      <c r="Y27" s="32">
        <f t="shared" si="31"/>
        <v>3</v>
      </c>
      <c r="Z27" s="32">
        <f t="shared" si="32"/>
        <v>9.6</v>
      </c>
      <c r="AA27" s="32">
        <f t="shared" si="33"/>
        <v>5</v>
      </c>
      <c r="AB27" s="32">
        <f t="shared" si="34"/>
        <v>9.1000000000000014</v>
      </c>
      <c r="AC27" s="32">
        <f t="shared" si="35"/>
        <v>6</v>
      </c>
      <c r="AD27" s="32">
        <f t="shared" si="36"/>
        <v>10.43</v>
      </c>
      <c r="AE27" s="32">
        <f t="shared" si="37"/>
        <v>6</v>
      </c>
      <c r="AF27" s="32">
        <f t="shared" si="38"/>
        <v>39.554000000000002</v>
      </c>
      <c r="AG27" s="32">
        <f t="shared" si="39"/>
        <v>6</v>
      </c>
    </row>
    <row r="28" spans="1:33" x14ac:dyDescent="0.3">
      <c r="A28" s="19">
        <v>52</v>
      </c>
      <c r="B28" s="21" t="s">
        <v>113</v>
      </c>
      <c r="C28" s="21" t="s">
        <v>37</v>
      </c>
      <c r="D28" s="22">
        <v>2</v>
      </c>
      <c r="E28" s="22">
        <v>9.0500000000000007</v>
      </c>
      <c r="F28" s="23">
        <f t="shared" si="20"/>
        <v>11.05</v>
      </c>
      <c r="G28" s="24">
        <f t="shared" si="21"/>
        <v>1</v>
      </c>
      <c r="H28" s="22">
        <v>2.4</v>
      </c>
      <c r="I28" s="22">
        <v>7.3</v>
      </c>
      <c r="J28" s="23">
        <f t="shared" si="22"/>
        <v>9.6999999999999993</v>
      </c>
      <c r="K28" s="24">
        <f t="shared" si="23"/>
        <v>3</v>
      </c>
      <c r="L28" s="22">
        <v>2.4</v>
      </c>
      <c r="M28" s="22">
        <v>7.234</v>
      </c>
      <c r="N28" s="23">
        <f t="shared" si="24"/>
        <v>9.6340000000000003</v>
      </c>
      <c r="O28" s="24">
        <f t="shared" si="25"/>
        <v>4</v>
      </c>
      <c r="P28" s="22">
        <v>2.8</v>
      </c>
      <c r="Q28" s="22">
        <v>8</v>
      </c>
      <c r="R28" s="23">
        <f t="shared" si="26"/>
        <v>10.8</v>
      </c>
      <c r="S28" s="24">
        <f t="shared" si="27"/>
        <v>4</v>
      </c>
      <c r="T28" s="23">
        <f t="shared" si="28"/>
        <v>41.183999999999997</v>
      </c>
      <c r="U28" s="24">
        <f t="shared" si="29"/>
        <v>3</v>
      </c>
      <c r="W28" s="32">
        <v>7</v>
      </c>
      <c r="X28" s="32">
        <f t="shared" si="30"/>
        <v>10.6</v>
      </c>
      <c r="Y28" s="32">
        <f t="shared" si="31"/>
        <v>3</v>
      </c>
      <c r="Z28" s="32">
        <f t="shared" si="32"/>
        <v>8.75</v>
      </c>
      <c r="AA28" s="32">
        <f t="shared" si="33"/>
        <v>6</v>
      </c>
      <c r="AB28" s="32">
        <f t="shared" si="34"/>
        <v>8.0339999999999989</v>
      </c>
      <c r="AC28" s="32">
        <f t="shared" si="35"/>
        <v>7</v>
      </c>
      <c r="AD28" s="32">
        <f t="shared" si="36"/>
        <v>10.199999999999999</v>
      </c>
      <c r="AE28" s="32">
        <f t="shared" si="37"/>
        <v>7</v>
      </c>
      <c r="AF28" s="32">
        <f t="shared" si="38"/>
        <v>38.230000000000004</v>
      </c>
      <c r="AG28" s="32">
        <f t="shared" si="39"/>
        <v>7</v>
      </c>
    </row>
    <row r="29" spans="1:33" x14ac:dyDescent="0.3">
      <c r="A29" s="19">
        <v>53</v>
      </c>
      <c r="B29" s="20" t="s">
        <v>114</v>
      </c>
      <c r="C29" s="21" t="s">
        <v>74</v>
      </c>
      <c r="D29" s="22">
        <v>2</v>
      </c>
      <c r="E29" s="22">
        <v>9.0500000000000007</v>
      </c>
      <c r="F29" s="23">
        <f t="shared" si="20"/>
        <v>11.05</v>
      </c>
      <c r="G29" s="24">
        <f t="shared" si="21"/>
        <v>1</v>
      </c>
      <c r="H29" s="22">
        <v>2.4</v>
      </c>
      <c r="I29" s="22">
        <v>7.5</v>
      </c>
      <c r="J29" s="23">
        <f t="shared" si="22"/>
        <v>9.9</v>
      </c>
      <c r="K29" s="24">
        <f t="shared" si="23"/>
        <v>1</v>
      </c>
      <c r="L29" s="22">
        <v>2.9</v>
      </c>
      <c r="M29" s="22">
        <v>7.7670000000000003</v>
      </c>
      <c r="N29" s="23">
        <f t="shared" si="24"/>
        <v>10.667</v>
      </c>
      <c r="O29" s="24">
        <f t="shared" si="25"/>
        <v>1</v>
      </c>
      <c r="P29" s="22">
        <v>3</v>
      </c>
      <c r="Q29" s="22">
        <v>7.73</v>
      </c>
      <c r="R29" s="23">
        <f t="shared" si="26"/>
        <v>10.73</v>
      </c>
      <c r="S29" s="24">
        <f t="shared" si="27"/>
        <v>5</v>
      </c>
      <c r="T29" s="23">
        <f t="shared" si="28"/>
        <v>42.346999999999994</v>
      </c>
      <c r="U29" s="24">
        <f t="shared" si="29"/>
        <v>1</v>
      </c>
      <c r="W29" s="32">
        <v>8</v>
      </c>
      <c r="X29" s="32">
        <f t="shared" si="30"/>
        <v>0</v>
      </c>
      <c r="Y29" s="32">
        <f t="shared" si="31"/>
        <v>4</v>
      </c>
      <c r="Z29" s="32">
        <f t="shared" si="32"/>
        <v>8.1000000000000014</v>
      </c>
      <c r="AA29" s="32">
        <f t="shared" si="33"/>
        <v>7</v>
      </c>
      <c r="AB29" s="32">
        <f t="shared" si="34"/>
        <v>0</v>
      </c>
      <c r="AC29" s="32">
        <f t="shared" si="35"/>
        <v>8</v>
      </c>
      <c r="AD29" s="32">
        <f t="shared" si="36"/>
        <v>0</v>
      </c>
      <c r="AE29" s="32">
        <f t="shared" si="37"/>
        <v>8</v>
      </c>
      <c r="AF29" s="32">
        <f t="shared" si="38"/>
        <v>8.75</v>
      </c>
      <c r="AG29" s="32">
        <f t="shared" si="39"/>
        <v>8</v>
      </c>
    </row>
    <row r="32" spans="1:33" ht="26.25" x14ac:dyDescent="0.4">
      <c r="A32" s="44" t="s">
        <v>118</v>
      </c>
      <c r="C32" s="36"/>
      <c r="D32" s="37"/>
      <c r="G32" s="35"/>
      <c r="W32" s="32" t="s">
        <v>19</v>
      </c>
    </row>
    <row r="34" spans="1:33" s="40" customFormat="1" x14ac:dyDescent="0.3">
      <c r="A34" s="7" t="s">
        <v>9</v>
      </c>
      <c r="B34" s="7" t="s">
        <v>8</v>
      </c>
      <c r="C34" s="7" t="s">
        <v>11</v>
      </c>
      <c r="D34" s="51" t="s">
        <v>0</v>
      </c>
      <c r="E34" s="52"/>
      <c r="F34" s="52"/>
      <c r="G34" s="53"/>
      <c r="H34" s="51" t="s">
        <v>1</v>
      </c>
      <c r="I34" s="52"/>
      <c r="J34" s="52"/>
      <c r="K34" s="53"/>
      <c r="L34" s="51" t="s">
        <v>2</v>
      </c>
      <c r="M34" s="52"/>
      <c r="N34" s="52"/>
      <c r="O34" s="53"/>
      <c r="P34" s="51" t="s">
        <v>3</v>
      </c>
      <c r="Q34" s="52"/>
      <c r="R34" s="52"/>
      <c r="S34" s="53"/>
      <c r="T34" s="49" t="s">
        <v>4</v>
      </c>
      <c r="U34" s="50"/>
      <c r="V34" s="38"/>
      <c r="W34" s="39"/>
      <c r="X34" s="39" t="s">
        <v>3</v>
      </c>
      <c r="Y34" s="39"/>
      <c r="Z34" s="38" t="s">
        <v>0</v>
      </c>
      <c r="AA34" s="38"/>
      <c r="AB34" s="39" t="s">
        <v>2</v>
      </c>
      <c r="AC34" s="39"/>
      <c r="AD34" s="38" t="s">
        <v>1</v>
      </c>
      <c r="AE34" s="38"/>
      <c r="AF34" s="38" t="s">
        <v>4</v>
      </c>
      <c r="AG34" s="38"/>
    </row>
    <row r="35" spans="1:33" s="43" customFormat="1" x14ac:dyDescent="0.3">
      <c r="A35" s="41" t="s">
        <v>7</v>
      </c>
      <c r="B35" s="13"/>
      <c r="C35" s="13"/>
      <c r="D35" s="14" t="s">
        <v>10</v>
      </c>
      <c r="E35" s="14" t="s">
        <v>15</v>
      </c>
      <c r="F35" s="15" t="s">
        <v>5</v>
      </c>
      <c r="G35" s="13" t="s">
        <v>6</v>
      </c>
      <c r="H35" s="14" t="s">
        <v>10</v>
      </c>
      <c r="I35" s="14" t="s">
        <v>15</v>
      </c>
      <c r="J35" s="15" t="s">
        <v>5</v>
      </c>
      <c r="K35" s="13" t="s">
        <v>6</v>
      </c>
      <c r="L35" s="14" t="s">
        <v>10</v>
      </c>
      <c r="M35" s="14" t="s">
        <v>15</v>
      </c>
      <c r="N35" s="15" t="s">
        <v>5</v>
      </c>
      <c r="O35" s="13" t="s">
        <v>6</v>
      </c>
      <c r="P35" s="14" t="s">
        <v>10</v>
      </c>
      <c r="Q35" s="14" t="s">
        <v>15</v>
      </c>
      <c r="R35" s="15" t="s">
        <v>5</v>
      </c>
      <c r="S35" s="13" t="s">
        <v>6</v>
      </c>
      <c r="T35" s="15" t="s">
        <v>5</v>
      </c>
      <c r="U35" s="13" t="s">
        <v>6</v>
      </c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1:33" x14ac:dyDescent="0.3">
      <c r="A36" s="19">
        <v>70</v>
      </c>
      <c r="B36" s="21" t="s">
        <v>119</v>
      </c>
      <c r="C36" s="21" t="s">
        <v>67</v>
      </c>
      <c r="D36" s="22">
        <v>2.8</v>
      </c>
      <c r="E36" s="22">
        <v>8.9</v>
      </c>
      <c r="F36" s="23">
        <f>D36+E36</f>
        <v>11.7</v>
      </c>
      <c r="G36" s="24">
        <f>VLOOKUP(F36,X$36:Y$50,2,FALSE)</f>
        <v>2</v>
      </c>
      <c r="H36" s="22">
        <v>2.5</v>
      </c>
      <c r="I36" s="22">
        <v>6.85</v>
      </c>
      <c r="J36" s="23">
        <f>H36+I36</f>
        <v>9.35</v>
      </c>
      <c r="K36" s="24">
        <f>VLOOKUP(J36,Z$36:AA$50,2,FALSE)</f>
        <v>11</v>
      </c>
      <c r="L36" s="22">
        <v>3.1</v>
      </c>
      <c r="M36" s="22">
        <v>7.3</v>
      </c>
      <c r="N36" s="23">
        <f>L36+M36</f>
        <v>10.4</v>
      </c>
      <c r="O36" s="24">
        <f>VLOOKUP(N36,AB$36:AC$50,2,FALSE)</f>
        <v>5</v>
      </c>
      <c r="P36" s="22">
        <v>3</v>
      </c>
      <c r="Q36" s="22">
        <v>7.85</v>
      </c>
      <c r="R36" s="23">
        <f>P36+Q36</f>
        <v>10.85</v>
      </c>
      <c r="S36" s="24">
        <f>VLOOKUP(R36,AD$36:AE$50,2,FALSE)</f>
        <v>5</v>
      </c>
      <c r="T36" s="23">
        <f>R36+N36+J36+F36</f>
        <v>42.3</v>
      </c>
      <c r="U36" s="24">
        <f>VLOOKUP(T36,AF$36:AG$50,2,FALSE)</f>
        <v>5</v>
      </c>
      <c r="W36" s="32">
        <v>1</v>
      </c>
      <c r="X36" s="32">
        <f>LARGE(F$36:F$50,$W36)</f>
        <v>11.75</v>
      </c>
      <c r="Y36" s="32">
        <f>IF(X36=X35,Y35,Y35+1)</f>
        <v>1</v>
      </c>
      <c r="Z36" s="32">
        <f>LARGE(J$36:J$50,$W36)</f>
        <v>10.600000000000001</v>
      </c>
      <c r="AA36" s="32">
        <f>IF(Z36=Z35,AA35,AA35+1)</f>
        <v>1</v>
      </c>
      <c r="AB36" s="32">
        <f>LARGE(N$36:N$50,$W36)</f>
        <v>11.5</v>
      </c>
      <c r="AC36" s="32">
        <f>IF(AB36=AB35,AC35,AC35+1)</f>
        <v>1</v>
      </c>
      <c r="AD36" s="32">
        <f>LARGE(R$36:R$50,$W36)</f>
        <v>11.25</v>
      </c>
      <c r="AE36" s="32">
        <f>IF(AD36=AD35,AE35,AE35+1)</f>
        <v>1</v>
      </c>
      <c r="AF36" s="32">
        <f>LARGE(T$36:T$50,$W36)</f>
        <v>44.000000000000007</v>
      </c>
      <c r="AG36" s="32">
        <f>IF(AF36=AF35,AG35,AG35+1)</f>
        <v>1</v>
      </c>
    </row>
    <row r="37" spans="1:33" x14ac:dyDescent="0.3">
      <c r="A37" s="19">
        <v>71</v>
      </c>
      <c r="B37" s="27" t="s">
        <v>120</v>
      </c>
      <c r="C37" s="21" t="s">
        <v>67</v>
      </c>
      <c r="D37" s="22">
        <v>2</v>
      </c>
      <c r="E37" s="22">
        <v>9.4</v>
      </c>
      <c r="F37" s="23">
        <f t="shared" ref="F37:F50" si="40">D37+E37</f>
        <v>11.4</v>
      </c>
      <c r="G37" s="24">
        <f t="shared" ref="G37:G50" si="41">VLOOKUP(F37,X$36:Y$50,2,FALSE)</f>
        <v>7</v>
      </c>
      <c r="H37" s="22">
        <v>1.9</v>
      </c>
      <c r="I37" s="22">
        <v>8.1</v>
      </c>
      <c r="J37" s="23">
        <f t="shared" ref="J37:J50" si="42">H37+I37</f>
        <v>10</v>
      </c>
      <c r="K37" s="24">
        <f t="shared" ref="K37:K50" si="43">VLOOKUP(J37,Z$36:AA$50,2,FALSE)</f>
        <v>6</v>
      </c>
      <c r="L37" s="22">
        <v>3.1</v>
      </c>
      <c r="M37" s="22">
        <v>4</v>
      </c>
      <c r="N37" s="23">
        <f t="shared" ref="N37:N50" si="44">L37+M37</f>
        <v>7.1</v>
      </c>
      <c r="O37" s="24">
        <f t="shared" ref="O37:O50" si="45">VLOOKUP(N37,AB$36:AC$50,2,FALSE)</f>
        <v>13</v>
      </c>
      <c r="P37" s="22">
        <v>2.9</v>
      </c>
      <c r="Q37" s="22">
        <v>8.25</v>
      </c>
      <c r="R37" s="23">
        <f t="shared" ref="R37:R50" si="46">P37+Q37</f>
        <v>11.15</v>
      </c>
      <c r="S37" s="24">
        <f t="shared" ref="S37:S50" si="47">VLOOKUP(R37,AD$36:AE$50,2,FALSE)</f>
        <v>2</v>
      </c>
      <c r="T37" s="23">
        <f t="shared" ref="T37:T50" si="48">R37+N37+J37+F37</f>
        <v>39.65</v>
      </c>
      <c r="U37" s="24">
        <f t="shared" ref="U37:U50" si="49">VLOOKUP(T37,AF$36:AG$50,2,FALSE)</f>
        <v>12</v>
      </c>
      <c r="W37" s="32">
        <v>2</v>
      </c>
      <c r="X37" s="32">
        <f t="shared" ref="X37:X50" si="50">LARGE(F$36:F$50,$W37)</f>
        <v>11.75</v>
      </c>
      <c r="Y37" s="32">
        <f t="shared" ref="Y37:Y50" si="51">IF(X37=X36,Y36,Y36+1)</f>
        <v>1</v>
      </c>
      <c r="Z37" s="32">
        <f t="shared" ref="Z37:Z50" si="52">LARGE(J$36:J$50,$W37)</f>
        <v>10.4</v>
      </c>
      <c r="AA37" s="32">
        <f t="shared" ref="AA37:AA50" si="53">IF(Z37=Z36,AA36,AA36+1)</f>
        <v>2</v>
      </c>
      <c r="AB37" s="32">
        <f t="shared" ref="AB37:AB50" si="54">LARGE(N$36:N$50,$W37)</f>
        <v>11.2</v>
      </c>
      <c r="AC37" s="32">
        <f t="shared" ref="AC37:AC50" si="55">IF(AB37=AB36,AC36,AC36+1)</f>
        <v>2</v>
      </c>
      <c r="AD37" s="32">
        <f t="shared" ref="AD37:AD50" si="56">LARGE(R$36:R$50,$W37)</f>
        <v>11.15</v>
      </c>
      <c r="AE37" s="32">
        <f t="shared" ref="AE37:AE50" si="57">IF(AD37=AD36,AE36,AE36+1)</f>
        <v>2</v>
      </c>
      <c r="AF37" s="32">
        <f t="shared" ref="AF37:AF50" si="58">LARGE(T$36:T$50,$W37)</f>
        <v>43.800000000000004</v>
      </c>
      <c r="AG37" s="32">
        <f t="shared" ref="AG37:AG50" si="59">IF(AF37=AF36,AG36,AG36+1)</f>
        <v>2</v>
      </c>
    </row>
    <row r="38" spans="1:33" x14ac:dyDescent="0.3">
      <c r="A38" s="19">
        <v>72</v>
      </c>
      <c r="B38" s="27" t="s">
        <v>121</v>
      </c>
      <c r="C38" s="21" t="s">
        <v>67</v>
      </c>
      <c r="D38" s="22">
        <v>2</v>
      </c>
      <c r="E38" s="22">
        <v>8.4</v>
      </c>
      <c r="F38" s="23">
        <f t="shared" si="40"/>
        <v>10.4</v>
      </c>
      <c r="G38" s="24">
        <f t="shared" si="41"/>
        <v>10</v>
      </c>
      <c r="H38" s="22">
        <v>2.4</v>
      </c>
      <c r="I38" s="22">
        <v>8</v>
      </c>
      <c r="J38" s="23">
        <f t="shared" si="42"/>
        <v>10.4</v>
      </c>
      <c r="K38" s="24">
        <f t="shared" si="43"/>
        <v>2</v>
      </c>
      <c r="L38" s="22">
        <v>3.1</v>
      </c>
      <c r="M38" s="22">
        <v>6.25</v>
      </c>
      <c r="N38" s="23">
        <f t="shared" si="44"/>
        <v>9.35</v>
      </c>
      <c r="O38" s="24">
        <f t="shared" si="45"/>
        <v>9</v>
      </c>
      <c r="P38" s="22">
        <v>2.8</v>
      </c>
      <c r="Q38" s="22">
        <v>7.75</v>
      </c>
      <c r="R38" s="23">
        <f t="shared" si="46"/>
        <v>10.55</v>
      </c>
      <c r="S38" s="24">
        <f t="shared" si="47"/>
        <v>8</v>
      </c>
      <c r="T38" s="23">
        <f t="shared" si="48"/>
        <v>40.699999999999996</v>
      </c>
      <c r="U38" s="24">
        <f t="shared" si="49"/>
        <v>11</v>
      </c>
      <c r="W38" s="32">
        <v>3</v>
      </c>
      <c r="X38" s="32">
        <f t="shared" si="50"/>
        <v>11.7</v>
      </c>
      <c r="Y38" s="32">
        <f t="shared" si="51"/>
        <v>2</v>
      </c>
      <c r="Z38" s="32">
        <f t="shared" si="52"/>
        <v>10.3</v>
      </c>
      <c r="AA38" s="32">
        <f t="shared" si="53"/>
        <v>3</v>
      </c>
      <c r="AB38" s="32">
        <f t="shared" si="54"/>
        <v>10.8</v>
      </c>
      <c r="AC38" s="32">
        <f t="shared" si="55"/>
        <v>3</v>
      </c>
      <c r="AD38" s="32">
        <f t="shared" si="56"/>
        <v>11.100000000000001</v>
      </c>
      <c r="AE38" s="32">
        <f t="shared" si="57"/>
        <v>3</v>
      </c>
      <c r="AF38" s="32">
        <f t="shared" si="58"/>
        <v>43.400000000000006</v>
      </c>
      <c r="AG38" s="32">
        <f t="shared" si="59"/>
        <v>3</v>
      </c>
    </row>
    <row r="39" spans="1:33" x14ac:dyDescent="0.3">
      <c r="A39" s="19">
        <v>14</v>
      </c>
      <c r="B39" s="27" t="s">
        <v>122</v>
      </c>
      <c r="C39" s="21" t="s">
        <v>67</v>
      </c>
      <c r="D39" s="22">
        <v>0</v>
      </c>
      <c r="E39" s="22">
        <v>0</v>
      </c>
      <c r="F39" s="23">
        <f t="shared" si="40"/>
        <v>0</v>
      </c>
      <c r="G39" s="24">
        <f t="shared" si="41"/>
        <v>11</v>
      </c>
      <c r="H39" s="22">
        <v>2.4</v>
      </c>
      <c r="I39" s="22">
        <v>7.65</v>
      </c>
      <c r="J39" s="23">
        <f t="shared" si="42"/>
        <v>10.050000000000001</v>
      </c>
      <c r="K39" s="24">
        <f t="shared" si="43"/>
        <v>5</v>
      </c>
      <c r="L39" s="22">
        <v>2.5</v>
      </c>
      <c r="M39" s="22">
        <v>7.1</v>
      </c>
      <c r="N39" s="23">
        <f t="shared" si="44"/>
        <v>9.6</v>
      </c>
      <c r="O39" s="24">
        <f t="shared" si="45"/>
        <v>8</v>
      </c>
      <c r="P39" s="22">
        <v>0</v>
      </c>
      <c r="Q39" s="22">
        <v>0</v>
      </c>
      <c r="R39" s="23">
        <f t="shared" si="46"/>
        <v>0</v>
      </c>
      <c r="S39" s="24">
        <f t="shared" si="47"/>
        <v>12</v>
      </c>
      <c r="T39" s="23">
        <f t="shared" si="48"/>
        <v>19.649999999999999</v>
      </c>
      <c r="U39" s="24">
        <f t="shared" si="49"/>
        <v>14</v>
      </c>
      <c r="W39" s="32">
        <v>4</v>
      </c>
      <c r="X39" s="32">
        <f t="shared" si="50"/>
        <v>11.649999999999999</v>
      </c>
      <c r="Y39" s="32">
        <f t="shared" si="51"/>
        <v>3</v>
      </c>
      <c r="Z39" s="32">
        <f t="shared" si="52"/>
        <v>10.3</v>
      </c>
      <c r="AA39" s="32">
        <f t="shared" si="53"/>
        <v>3</v>
      </c>
      <c r="AB39" s="32">
        <f t="shared" si="54"/>
        <v>10.55</v>
      </c>
      <c r="AC39" s="32">
        <f t="shared" si="55"/>
        <v>4</v>
      </c>
      <c r="AD39" s="32">
        <f t="shared" si="56"/>
        <v>11.1</v>
      </c>
      <c r="AE39" s="32">
        <f t="shared" si="57"/>
        <v>3</v>
      </c>
      <c r="AF39" s="32">
        <f t="shared" si="58"/>
        <v>43.25</v>
      </c>
      <c r="AG39" s="32">
        <f t="shared" si="59"/>
        <v>4</v>
      </c>
    </row>
    <row r="40" spans="1:33" x14ac:dyDescent="0.3">
      <c r="A40" s="19">
        <v>74</v>
      </c>
      <c r="B40" s="20" t="s">
        <v>123</v>
      </c>
      <c r="C40" s="21" t="s">
        <v>74</v>
      </c>
      <c r="D40" s="22">
        <v>2.8</v>
      </c>
      <c r="E40" s="22">
        <v>8.6</v>
      </c>
      <c r="F40" s="23">
        <f t="shared" si="40"/>
        <v>11.399999999999999</v>
      </c>
      <c r="G40" s="24">
        <f t="shared" si="41"/>
        <v>7</v>
      </c>
      <c r="H40" s="22">
        <v>1.9</v>
      </c>
      <c r="I40" s="22">
        <v>7.6</v>
      </c>
      <c r="J40" s="23">
        <f t="shared" si="42"/>
        <v>9.5</v>
      </c>
      <c r="K40" s="24">
        <f t="shared" si="43"/>
        <v>10</v>
      </c>
      <c r="L40" s="22">
        <v>2.6</v>
      </c>
      <c r="M40" s="22">
        <v>7.55</v>
      </c>
      <c r="N40" s="23">
        <f t="shared" si="44"/>
        <v>10.15</v>
      </c>
      <c r="O40" s="24">
        <f t="shared" si="45"/>
        <v>7</v>
      </c>
      <c r="P40" s="22">
        <v>3.2</v>
      </c>
      <c r="Q40" s="22">
        <v>7.9</v>
      </c>
      <c r="R40" s="23">
        <f t="shared" si="46"/>
        <v>11.100000000000001</v>
      </c>
      <c r="S40" s="24">
        <f t="shared" si="47"/>
        <v>3</v>
      </c>
      <c r="T40" s="23">
        <f t="shared" si="48"/>
        <v>42.15</v>
      </c>
      <c r="U40" s="24">
        <f t="shared" si="49"/>
        <v>6</v>
      </c>
      <c r="W40" s="32">
        <v>5</v>
      </c>
      <c r="X40" s="32">
        <f t="shared" si="50"/>
        <v>11.600000000000001</v>
      </c>
      <c r="Y40" s="32">
        <f t="shared" si="51"/>
        <v>4</v>
      </c>
      <c r="Z40" s="32">
        <f t="shared" si="52"/>
        <v>10.199999999999999</v>
      </c>
      <c r="AA40" s="32">
        <f t="shared" si="53"/>
        <v>4</v>
      </c>
      <c r="AB40" s="32">
        <f t="shared" si="54"/>
        <v>10.4</v>
      </c>
      <c r="AC40" s="32">
        <f t="shared" si="55"/>
        <v>5</v>
      </c>
      <c r="AD40" s="32">
        <f t="shared" si="56"/>
        <v>11.1</v>
      </c>
      <c r="AE40" s="32">
        <f t="shared" si="57"/>
        <v>3</v>
      </c>
      <c r="AF40" s="32">
        <f t="shared" si="58"/>
        <v>42.3</v>
      </c>
      <c r="AG40" s="32">
        <f t="shared" si="59"/>
        <v>5</v>
      </c>
    </row>
    <row r="41" spans="1:33" x14ac:dyDescent="0.3">
      <c r="A41" s="19">
        <v>75</v>
      </c>
      <c r="B41" s="20" t="s">
        <v>124</v>
      </c>
      <c r="C41" s="21" t="s">
        <v>16</v>
      </c>
      <c r="D41" s="22">
        <v>2.8</v>
      </c>
      <c r="E41" s="22">
        <v>8.6999999999999993</v>
      </c>
      <c r="F41" s="23">
        <f t="shared" si="40"/>
        <v>11.5</v>
      </c>
      <c r="G41" s="24">
        <f t="shared" si="41"/>
        <v>5</v>
      </c>
      <c r="H41" s="22">
        <v>1.9</v>
      </c>
      <c r="I41" s="22">
        <v>8</v>
      </c>
      <c r="J41" s="23">
        <f t="shared" si="42"/>
        <v>9.9</v>
      </c>
      <c r="K41" s="24">
        <f t="shared" si="43"/>
        <v>8</v>
      </c>
      <c r="L41" s="22">
        <v>3.1</v>
      </c>
      <c r="M41" s="22">
        <v>5.95</v>
      </c>
      <c r="N41" s="23">
        <f t="shared" si="44"/>
        <v>9.0500000000000007</v>
      </c>
      <c r="O41" s="24">
        <f t="shared" si="45"/>
        <v>11</v>
      </c>
      <c r="P41" s="22">
        <v>3.1</v>
      </c>
      <c r="Q41" s="22">
        <v>8.15</v>
      </c>
      <c r="R41" s="23">
        <f t="shared" si="46"/>
        <v>11.25</v>
      </c>
      <c r="S41" s="24">
        <f t="shared" si="47"/>
        <v>1</v>
      </c>
      <c r="T41" s="23">
        <f t="shared" si="48"/>
        <v>41.7</v>
      </c>
      <c r="U41" s="24">
        <f t="shared" si="49"/>
        <v>7</v>
      </c>
      <c r="W41" s="32">
        <v>6</v>
      </c>
      <c r="X41" s="32">
        <f t="shared" si="50"/>
        <v>11.600000000000001</v>
      </c>
      <c r="Y41" s="32">
        <f t="shared" si="51"/>
        <v>4</v>
      </c>
      <c r="Z41" s="32">
        <f t="shared" si="52"/>
        <v>10.050000000000001</v>
      </c>
      <c r="AA41" s="32">
        <f t="shared" si="53"/>
        <v>5</v>
      </c>
      <c r="AB41" s="32">
        <f t="shared" si="54"/>
        <v>10.4</v>
      </c>
      <c r="AC41" s="32">
        <f t="shared" si="55"/>
        <v>5</v>
      </c>
      <c r="AD41" s="32">
        <f t="shared" si="56"/>
        <v>10.9</v>
      </c>
      <c r="AE41" s="32">
        <f t="shared" si="57"/>
        <v>4</v>
      </c>
      <c r="AF41" s="32">
        <f t="shared" si="58"/>
        <v>42.3</v>
      </c>
      <c r="AG41" s="32">
        <f t="shared" si="59"/>
        <v>5</v>
      </c>
    </row>
    <row r="42" spans="1:33" x14ac:dyDescent="0.3">
      <c r="A42" s="19">
        <v>76</v>
      </c>
      <c r="B42" s="20" t="s">
        <v>125</v>
      </c>
      <c r="C42" s="21" t="s">
        <v>16</v>
      </c>
      <c r="D42" s="22">
        <v>2.8</v>
      </c>
      <c r="E42" s="22">
        <v>8.4499999999999993</v>
      </c>
      <c r="F42" s="23">
        <f t="shared" si="40"/>
        <v>11.25</v>
      </c>
      <c r="G42" s="24">
        <f t="shared" si="41"/>
        <v>8</v>
      </c>
      <c r="H42" s="22">
        <v>1.9</v>
      </c>
      <c r="I42" s="22">
        <v>8</v>
      </c>
      <c r="J42" s="23">
        <f t="shared" si="42"/>
        <v>9.9</v>
      </c>
      <c r="K42" s="24">
        <f t="shared" si="43"/>
        <v>8</v>
      </c>
      <c r="L42" s="22">
        <v>3</v>
      </c>
      <c r="M42" s="22">
        <v>6.1</v>
      </c>
      <c r="N42" s="23">
        <f t="shared" si="44"/>
        <v>9.1</v>
      </c>
      <c r="O42" s="24">
        <f t="shared" si="45"/>
        <v>10</v>
      </c>
      <c r="P42" s="22">
        <v>3</v>
      </c>
      <c r="Q42" s="22">
        <v>7.9</v>
      </c>
      <c r="R42" s="23">
        <f t="shared" si="46"/>
        <v>10.9</v>
      </c>
      <c r="S42" s="24">
        <f t="shared" si="47"/>
        <v>4</v>
      </c>
      <c r="T42" s="23">
        <f t="shared" si="48"/>
        <v>41.15</v>
      </c>
      <c r="U42" s="24">
        <f t="shared" si="49"/>
        <v>9</v>
      </c>
      <c r="W42" s="32">
        <v>7</v>
      </c>
      <c r="X42" s="32">
        <f t="shared" si="50"/>
        <v>11.5</v>
      </c>
      <c r="Y42" s="32">
        <f t="shared" si="51"/>
        <v>5</v>
      </c>
      <c r="Z42" s="32">
        <f t="shared" si="52"/>
        <v>10</v>
      </c>
      <c r="AA42" s="32">
        <f t="shared" si="53"/>
        <v>6</v>
      </c>
      <c r="AB42" s="32">
        <f t="shared" si="54"/>
        <v>10.350000000000001</v>
      </c>
      <c r="AC42" s="32">
        <f t="shared" si="55"/>
        <v>6</v>
      </c>
      <c r="AD42" s="32">
        <f t="shared" si="56"/>
        <v>10.85</v>
      </c>
      <c r="AE42" s="32">
        <f t="shared" si="57"/>
        <v>5</v>
      </c>
      <c r="AF42" s="32">
        <f t="shared" si="58"/>
        <v>42.15</v>
      </c>
      <c r="AG42" s="32">
        <f t="shared" si="59"/>
        <v>6</v>
      </c>
    </row>
    <row r="43" spans="1:33" x14ac:dyDescent="0.3">
      <c r="A43" s="19">
        <v>77</v>
      </c>
      <c r="B43" s="20" t="s">
        <v>126</v>
      </c>
      <c r="C43" s="21" t="s">
        <v>16</v>
      </c>
      <c r="D43" s="22">
        <v>2.8</v>
      </c>
      <c r="E43" s="22">
        <v>8.25</v>
      </c>
      <c r="F43" s="23">
        <f t="shared" si="40"/>
        <v>11.05</v>
      </c>
      <c r="G43" s="24">
        <f t="shared" si="41"/>
        <v>9</v>
      </c>
      <c r="H43" s="22">
        <v>1.9</v>
      </c>
      <c r="I43" s="22">
        <v>7.7</v>
      </c>
      <c r="J43" s="23">
        <f t="shared" si="42"/>
        <v>9.6</v>
      </c>
      <c r="K43" s="24">
        <f t="shared" si="43"/>
        <v>9</v>
      </c>
      <c r="L43" s="22">
        <v>3.1</v>
      </c>
      <c r="M43" s="22">
        <v>7.45</v>
      </c>
      <c r="N43" s="23">
        <f t="shared" si="44"/>
        <v>10.55</v>
      </c>
      <c r="O43" s="24">
        <f t="shared" si="45"/>
        <v>4</v>
      </c>
      <c r="P43" s="22">
        <v>3.1</v>
      </c>
      <c r="Q43" s="22">
        <v>8</v>
      </c>
      <c r="R43" s="23">
        <f t="shared" si="46"/>
        <v>11.1</v>
      </c>
      <c r="S43" s="24">
        <f t="shared" si="47"/>
        <v>3</v>
      </c>
      <c r="T43" s="23">
        <f t="shared" si="48"/>
        <v>42.3</v>
      </c>
      <c r="U43" s="24">
        <f t="shared" si="49"/>
        <v>5</v>
      </c>
      <c r="W43" s="32">
        <v>8</v>
      </c>
      <c r="X43" s="32">
        <f t="shared" si="50"/>
        <v>11.45</v>
      </c>
      <c r="Y43" s="32">
        <f t="shared" si="51"/>
        <v>6</v>
      </c>
      <c r="Z43" s="32">
        <f t="shared" si="52"/>
        <v>10</v>
      </c>
      <c r="AA43" s="32">
        <f t="shared" si="53"/>
        <v>6</v>
      </c>
      <c r="AB43" s="32">
        <f t="shared" si="54"/>
        <v>10.15</v>
      </c>
      <c r="AC43" s="32">
        <f t="shared" si="55"/>
        <v>7</v>
      </c>
      <c r="AD43" s="32">
        <f t="shared" si="56"/>
        <v>10.85</v>
      </c>
      <c r="AE43" s="32">
        <f t="shared" si="57"/>
        <v>5</v>
      </c>
      <c r="AF43" s="32">
        <f t="shared" si="58"/>
        <v>41.7</v>
      </c>
      <c r="AG43" s="32">
        <f t="shared" si="59"/>
        <v>7</v>
      </c>
    </row>
    <row r="44" spans="1:33" x14ac:dyDescent="0.3">
      <c r="A44" s="19">
        <v>78</v>
      </c>
      <c r="B44" s="20" t="s">
        <v>127</v>
      </c>
      <c r="C44" s="21" t="s">
        <v>12</v>
      </c>
      <c r="D44" s="22">
        <v>2.8</v>
      </c>
      <c r="E44" s="22">
        <v>8.6</v>
      </c>
      <c r="F44" s="23">
        <f t="shared" si="40"/>
        <v>11.399999999999999</v>
      </c>
      <c r="G44" s="24">
        <f t="shared" si="41"/>
        <v>7</v>
      </c>
      <c r="H44" s="22">
        <v>2.5</v>
      </c>
      <c r="I44" s="22">
        <v>7.8</v>
      </c>
      <c r="J44" s="23">
        <f t="shared" si="42"/>
        <v>10.3</v>
      </c>
      <c r="K44" s="24">
        <f t="shared" si="43"/>
        <v>3</v>
      </c>
      <c r="L44" s="22">
        <v>3.1</v>
      </c>
      <c r="M44" s="22">
        <v>8.1</v>
      </c>
      <c r="N44" s="23">
        <f t="shared" si="44"/>
        <v>11.2</v>
      </c>
      <c r="O44" s="24">
        <f t="shared" si="45"/>
        <v>2</v>
      </c>
      <c r="P44" s="22">
        <v>3</v>
      </c>
      <c r="Q44" s="22">
        <v>7.35</v>
      </c>
      <c r="R44" s="23">
        <f t="shared" si="46"/>
        <v>10.35</v>
      </c>
      <c r="S44" s="24">
        <f t="shared" si="47"/>
        <v>9</v>
      </c>
      <c r="T44" s="23">
        <f t="shared" si="48"/>
        <v>43.25</v>
      </c>
      <c r="U44" s="24">
        <f t="shared" si="49"/>
        <v>4</v>
      </c>
      <c r="W44" s="32">
        <v>9</v>
      </c>
      <c r="X44" s="32">
        <f t="shared" si="50"/>
        <v>11.4</v>
      </c>
      <c r="Y44" s="32">
        <f t="shared" si="51"/>
        <v>7</v>
      </c>
      <c r="Z44" s="32">
        <f t="shared" si="52"/>
        <v>9.9499999999999993</v>
      </c>
      <c r="AA44" s="32">
        <f t="shared" si="53"/>
        <v>7</v>
      </c>
      <c r="AB44" s="32">
        <f t="shared" si="54"/>
        <v>9.6</v>
      </c>
      <c r="AC44" s="32">
        <f t="shared" si="55"/>
        <v>8</v>
      </c>
      <c r="AD44" s="32">
        <f t="shared" si="56"/>
        <v>10.8</v>
      </c>
      <c r="AE44" s="32">
        <f t="shared" si="57"/>
        <v>6</v>
      </c>
      <c r="AF44" s="32">
        <f t="shared" si="58"/>
        <v>41.55</v>
      </c>
      <c r="AG44" s="32">
        <f t="shared" si="59"/>
        <v>8</v>
      </c>
    </row>
    <row r="45" spans="1:33" x14ac:dyDescent="0.3">
      <c r="A45" s="19">
        <v>79</v>
      </c>
      <c r="B45" s="20" t="s">
        <v>23</v>
      </c>
      <c r="C45" s="21" t="s">
        <v>12</v>
      </c>
      <c r="D45" s="22">
        <v>2.8</v>
      </c>
      <c r="E45" s="22">
        <v>8.85</v>
      </c>
      <c r="F45" s="23">
        <f t="shared" si="40"/>
        <v>11.649999999999999</v>
      </c>
      <c r="G45" s="24">
        <f t="shared" si="41"/>
        <v>3</v>
      </c>
      <c r="H45" s="22">
        <v>2</v>
      </c>
      <c r="I45" s="22">
        <v>8</v>
      </c>
      <c r="J45" s="23">
        <f t="shared" si="42"/>
        <v>10</v>
      </c>
      <c r="K45" s="24">
        <f t="shared" si="43"/>
        <v>6</v>
      </c>
      <c r="L45" s="22">
        <v>3.1</v>
      </c>
      <c r="M45" s="22">
        <v>5.15</v>
      </c>
      <c r="N45" s="23">
        <f t="shared" si="44"/>
        <v>8.25</v>
      </c>
      <c r="O45" s="24">
        <f t="shared" si="45"/>
        <v>12</v>
      </c>
      <c r="P45" s="22">
        <v>3</v>
      </c>
      <c r="Q45" s="22">
        <v>7.85</v>
      </c>
      <c r="R45" s="23">
        <f t="shared" si="46"/>
        <v>10.85</v>
      </c>
      <c r="S45" s="24">
        <f t="shared" si="47"/>
        <v>5</v>
      </c>
      <c r="T45" s="23">
        <f t="shared" si="48"/>
        <v>40.75</v>
      </c>
      <c r="U45" s="24">
        <f t="shared" si="49"/>
        <v>10</v>
      </c>
      <c r="W45" s="32">
        <v>10</v>
      </c>
      <c r="X45" s="32">
        <f t="shared" si="50"/>
        <v>11.399999999999999</v>
      </c>
      <c r="Y45" s="32">
        <f t="shared" si="51"/>
        <v>7</v>
      </c>
      <c r="Z45" s="32">
        <f t="shared" si="52"/>
        <v>9.9</v>
      </c>
      <c r="AA45" s="32">
        <f t="shared" si="53"/>
        <v>8</v>
      </c>
      <c r="AB45" s="32">
        <f t="shared" si="54"/>
        <v>9.35</v>
      </c>
      <c r="AC45" s="32">
        <f t="shared" si="55"/>
        <v>9</v>
      </c>
      <c r="AD45" s="32">
        <f t="shared" si="56"/>
        <v>10.6</v>
      </c>
      <c r="AE45" s="32">
        <f t="shared" si="57"/>
        <v>7</v>
      </c>
      <c r="AF45" s="32">
        <f t="shared" si="58"/>
        <v>41.15</v>
      </c>
      <c r="AG45" s="32">
        <f t="shared" si="59"/>
        <v>9</v>
      </c>
    </row>
    <row r="46" spans="1:33" x14ac:dyDescent="0.3">
      <c r="A46" s="19">
        <v>80</v>
      </c>
      <c r="B46" s="20" t="s">
        <v>24</v>
      </c>
      <c r="C46" s="21" t="s">
        <v>14</v>
      </c>
      <c r="D46" s="22">
        <v>2.8</v>
      </c>
      <c r="E46" s="22">
        <v>8.65</v>
      </c>
      <c r="F46" s="23">
        <f t="shared" si="40"/>
        <v>11.45</v>
      </c>
      <c r="G46" s="24">
        <f t="shared" si="41"/>
        <v>6</v>
      </c>
      <c r="H46" s="22">
        <v>2.5</v>
      </c>
      <c r="I46" s="22">
        <v>7.45</v>
      </c>
      <c r="J46" s="23">
        <f t="shared" si="42"/>
        <v>9.9499999999999993</v>
      </c>
      <c r="K46" s="24">
        <f t="shared" si="43"/>
        <v>7</v>
      </c>
      <c r="L46" s="22">
        <v>0</v>
      </c>
      <c r="M46" s="22">
        <v>0</v>
      </c>
      <c r="N46" s="23">
        <f t="shared" si="44"/>
        <v>0</v>
      </c>
      <c r="O46" s="24">
        <f t="shared" si="45"/>
        <v>14</v>
      </c>
      <c r="P46" s="22">
        <v>3.2</v>
      </c>
      <c r="Q46" s="22">
        <v>7</v>
      </c>
      <c r="R46" s="23">
        <f t="shared" si="46"/>
        <v>10.199999999999999</v>
      </c>
      <c r="S46" s="24">
        <f t="shared" si="47"/>
        <v>11</v>
      </c>
      <c r="T46" s="23">
        <f t="shared" si="48"/>
        <v>31.599999999999998</v>
      </c>
      <c r="U46" s="24">
        <f t="shared" si="49"/>
        <v>13</v>
      </c>
      <c r="W46" s="32">
        <v>11</v>
      </c>
      <c r="X46" s="32">
        <f t="shared" si="50"/>
        <v>11.399999999999999</v>
      </c>
      <c r="Y46" s="32">
        <f t="shared" si="51"/>
        <v>7</v>
      </c>
      <c r="Z46" s="32">
        <f t="shared" si="52"/>
        <v>9.9</v>
      </c>
      <c r="AA46" s="32">
        <f t="shared" si="53"/>
        <v>8</v>
      </c>
      <c r="AB46" s="32">
        <f t="shared" si="54"/>
        <v>9.1</v>
      </c>
      <c r="AC46" s="32">
        <f t="shared" si="55"/>
        <v>10</v>
      </c>
      <c r="AD46" s="32">
        <f t="shared" si="56"/>
        <v>10.55</v>
      </c>
      <c r="AE46" s="32">
        <f t="shared" si="57"/>
        <v>8</v>
      </c>
      <c r="AF46" s="32">
        <f t="shared" si="58"/>
        <v>40.75</v>
      </c>
      <c r="AG46" s="32">
        <f t="shared" si="59"/>
        <v>10</v>
      </c>
    </row>
    <row r="47" spans="1:33" x14ac:dyDescent="0.3">
      <c r="A47" s="19">
        <v>81</v>
      </c>
      <c r="B47" s="20" t="s">
        <v>20</v>
      </c>
      <c r="C47" s="21" t="s">
        <v>14</v>
      </c>
      <c r="D47" s="22">
        <v>2.8</v>
      </c>
      <c r="E47" s="22">
        <v>8.8000000000000007</v>
      </c>
      <c r="F47" s="23">
        <f t="shared" si="40"/>
        <v>11.600000000000001</v>
      </c>
      <c r="G47" s="24">
        <f t="shared" si="41"/>
        <v>4</v>
      </c>
      <c r="H47" s="22">
        <v>2.7</v>
      </c>
      <c r="I47" s="22">
        <v>7.9</v>
      </c>
      <c r="J47" s="23">
        <f t="shared" si="42"/>
        <v>10.600000000000001</v>
      </c>
      <c r="K47" s="24">
        <f t="shared" si="43"/>
        <v>1</v>
      </c>
      <c r="L47" s="22">
        <v>3.3</v>
      </c>
      <c r="M47" s="22">
        <v>7.5</v>
      </c>
      <c r="N47" s="23">
        <f t="shared" si="44"/>
        <v>10.8</v>
      </c>
      <c r="O47" s="24">
        <f t="shared" si="45"/>
        <v>3</v>
      </c>
      <c r="P47" s="22">
        <v>3</v>
      </c>
      <c r="Q47" s="22">
        <v>7.8</v>
      </c>
      <c r="R47" s="23">
        <f t="shared" si="46"/>
        <v>10.8</v>
      </c>
      <c r="S47" s="24">
        <f t="shared" si="47"/>
        <v>6</v>
      </c>
      <c r="T47" s="23">
        <f t="shared" si="48"/>
        <v>43.800000000000004</v>
      </c>
      <c r="U47" s="24">
        <f t="shared" si="49"/>
        <v>2</v>
      </c>
      <c r="W47" s="32">
        <v>12</v>
      </c>
      <c r="X47" s="32">
        <f t="shared" si="50"/>
        <v>11.25</v>
      </c>
      <c r="Y47" s="32">
        <f t="shared" si="51"/>
        <v>8</v>
      </c>
      <c r="Z47" s="32">
        <f t="shared" si="52"/>
        <v>9.6</v>
      </c>
      <c r="AA47" s="32">
        <f t="shared" si="53"/>
        <v>9</v>
      </c>
      <c r="AB47" s="32">
        <f t="shared" si="54"/>
        <v>9.0500000000000007</v>
      </c>
      <c r="AC47" s="32">
        <f t="shared" si="55"/>
        <v>11</v>
      </c>
      <c r="AD47" s="32">
        <f t="shared" si="56"/>
        <v>10.35</v>
      </c>
      <c r="AE47" s="32">
        <f t="shared" si="57"/>
        <v>9</v>
      </c>
      <c r="AF47" s="32">
        <f t="shared" si="58"/>
        <v>40.699999999999996</v>
      </c>
      <c r="AG47" s="32">
        <f t="shared" si="59"/>
        <v>11</v>
      </c>
    </row>
    <row r="48" spans="1:33" x14ac:dyDescent="0.3">
      <c r="A48" s="19">
        <v>82</v>
      </c>
      <c r="B48" s="20" t="s">
        <v>128</v>
      </c>
      <c r="C48" s="21" t="s">
        <v>14</v>
      </c>
      <c r="D48" s="22">
        <v>2.8</v>
      </c>
      <c r="E48" s="22">
        <v>8.9499999999999993</v>
      </c>
      <c r="F48" s="23">
        <f t="shared" si="40"/>
        <v>11.75</v>
      </c>
      <c r="G48" s="24">
        <f t="shared" si="41"/>
        <v>1</v>
      </c>
      <c r="H48" s="22">
        <v>2.5</v>
      </c>
      <c r="I48" s="22">
        <v>7.7</v>
      </c>
      <c r="J48" s="23">
        <f t="shared" si="42"/>
        <v>10.199999999999999</v>
      </c>
      <c r="K48" s="24">
        <f t="shared" si="43"/>
        <v>4</v>
      </c>
      <c r="L48" s="22">
        <v>3.2</v>
      </c>
      <c r="M48" s="22">
        <v>7.15</v>
      </c>
      <c r="N48" s="23">
        <f t="shared" si="44"/>
        <v>10.350000000000001</v>
      </c>
      <c r="O48" s="24">
        <f t="shared" si="45"/>
        <v>6</v>
      </c>
      <c r="P48" s="22">
        <v>3.1</v>
      </c>
      <c r="Q48" s="22">
        <v>8</v>
      </c>
      <c r="R48" s="23">
        <f t="shared" si="46"/>
        <v>11.1</v>
      </c>
      <c r="S48" s="24">
        <f t="shared" si="47"/>
        <v>3</v>
      </c>
      <c r="T48" s="23">
        <f t="shared" si="48"/>
        <v>43.400000000000006</v>
      </c>
      <c r="U48" s="24">
        <f t="shared" si="49"/>
        <v>3</v>
      </c>
      <c r="W48" s="32">
        <v>13</v>
      </c>
      <c r="X48" s="32">
        <f t="shared" si="50"/>
        <v>11.05</v>
      </c>
      <c r="Y48" s="32">
        <f t="shared" si="51"/>
        <v>9</v>
      </c>
      <c r="Z48" s="32">
        <f t="shared" si="52"/>
        <v>9.5</v>
      </c>
      <c r="AA48" s="32">
        <f t="shared" si="53"/>
        <v>10</v>
      </c>
      <c r="AB48" s="32">
        <f t="shared" si="54"/>
        <v>8.25</v>
      </c>
      <c r="AC48" s="32">
        <f t="shared" si="55"/>
        <v>12</v>
      </c>
      <c r="AD48" s="32">
        <f t="shared" si="56"/>
        <v>10.25</v>
      </c>
      <c r="AE48" s="32">
        <f t="shared" si="57"/>
        <v>10</v>
      </c>
      <c r="AF48" s="32">
        <f t="shared" si="58"/>
        <v>39.65</v>
      </c>
      <c r="AG48" s="32">
        <f t="shared" si="59"/>
        <v>12</v>
      </c>
    </row>
    <row r="49" spans="1:33" x14ac:dyDescent="0.3">
      <c r="A49" s="19">
        <v>160</v>
      </c>
      <c r="B49" s="20" t="s">
        <v>21</v>
      </c>
      <c r="C49" s="21" t="s">
        <v>14</v>
      </c>
      <c r="D49" s="22">
        <v>2.8</v>
      </c>
      <c r="E49" s="22">
        <v>8.8000000000000007</v>
      </c>
      <c r="F49" s="23">
        <f t="shared" si="40"/>
        <v>11.600000000000001</v>
      </c>
      <c r="G49" s="24">
        <f t="shared" si="41"/>
        <v>4</v>
      </c>
      <c r="H49" s="22">
        <v>2.6</v>
      </c>
      <c r="I49" s="22">
        <v>7.7</v>
      </c>
      <c r="J49" s="23">
        <f t="shared" si="42"/>
        <v>10.3</v>
      </c>
      <c r="K49" s="24">
        <f t="shared" si="43"/>
        <v>3</v>
      </c>
      <c r="L49" s="22">
        <v>3.1</v>
      </c>
      <c r="M49" s="22">
        <v>8.4</v>
      </c>
      <c r="N49" s="23">
        <f t="shared" si="44"/>
        <v>11.5</v>
      </c>
      <c r="O49" s="24">
        <f t="shared" si="45"/>
        <v>1</v>
      </c>
      <c r="P49" s="22">
        <v>3.1</v>
      </c>
      <c r="Q49" s="22">
        <v>7.5</v>
      </c>
      <c r="R49" s="23">
        <f t="shared" si="46"/>
        <v>10.6</v>
      </c>
      <c r="S49" s="24">
        <f t="shared" si="47"/>
        <v>7</v>
      </c>
      <c r="T49" s="23">
        <f t="shared" si="48"/>
        <v>44.000000000000007</v>
      </c>
      <c r="U49" s="24">
        <f t="shared" si="49"/>
        <v>1</v>
      </c>
      <c r="W49" s="32">
        <v>14</v>
      </c>
      <c r="X49" s="32">
        <f t="shared" si="50"/>
        <v>10.4</v>
      </c>
      <c r="Y49" s="32">
        <f t="shared" si="51"/>
        <v>10</v>
      </c>
      <c r="Z49" s="32">
        <f t="shared" si="52"/>
        <v>9.35</v>
      </c>
      <c r="AA49" s="32">
        <f t="shared" si="53"/>
        <v>11</v>
      </c>
      <c r="AB49" s="32">
        <f t="shared" si="54"/>
        <v>7.1</v>
      </c>
      <c r="AC49" s="32">
        <f t="shared" si="55"/>
        <v>13</v>
      </c>
      <c r="AD49" s="32">
        <f t="shared" si="56"/>
        <v>10.199999999999999</v>
      </c>
      <c r="AE49" s="32">
        <f t="shared" si="57"/>
        <v>11</v>
      </c>
      <c r="AF49" s="32">
        <f t="shared" si="58"/>
        <v>31.599999999999998</v>
      </c>
      <c r="AG49" s="32">
        <f t="shared" si="59"/>
        <v>13</v>
      </c>
    </row>
    <row r="50" spans="1:33" x14ac:dyDescent="0.3">
      <c r="A50" s="19">
        <v>84</v>
      </c>
      <c r="B50" s="21" t="s">
        <v>129</v>
      </c>
      <c r="C50" s="21" t="s">
        <v>13</v>
      </c>
      <c r="D50" s="22">
        <v>2.8</v>
      </c>
      <c r="E50" s="22">
        <v>8.9499999999999993</v>
      </c>
      <c r="F50" s="23">
        <f t="shared" si="40"/>
        <v>11.75</v>
      </c>
      <c r="G50" s="24">
        <f t="shared" si="41"/>
        <v>1</v>
      </c>
      <c r="H50" s="22">
        <v>2</v>
      </c>
      <c r="I50" s="22">
        <v>7.15</v>
      </c>
      <c r="J50" s="23">
        <f t="shared" si="42"/>
        <v>9.15</v>
      </c>
      <c r="K50" s="24">
        <f t="shared" si="43"/>
        <v>12</v>
      </c>
      <c r="L50" s="22">
        <v>3</v>
      </c>
      <c r="M50" s="22">
        <v>7.4</v>
      </c>
      <c r="N50" s="23">
        <f t="shared" si="44"/>
        <v>10.4</v>
      </c>
      <c r="O50" s="24">
        <f t="shared" si="45"/>
        <v>5</v>
      </c>
      <c r="P50" s="22">
        <v>2.9</v>
      </c>
      <c r="Q50" s="22">
        <v>7.35</v>
      </c>
      <c r="R50" s="23">
        <f t="shared" si="46"/>
        <v>10.25</v>
      </c>
      <c r="S50" s="24">
        <f t="shared" si="47"/>
        <v>10</v>
      </c>
      <c r="T50" s="23">
        <f t="shared" si="48"/>
        <v>41.55</v>
      </c>
      <c r="U50" s="24">
        <f t="shared" si="49"/>
        <v>8</v>
      </c>
      <c r="W50" s="32">
        <v>15</v>
      </c>
      <c r="X50" s="32">
        <f t="shared" si="50"/>
        <v>0</v>
      </c>
      <c r="Y50" s="32">
        <f t="shared" si="51"/>
        <v>11</v>
      </c>
      <c r="Z50" s="32">
        <f t="shared" si="52"/>
        <v>9.15</v>
      </c>
      <c r="AA50" s="32">
        <f t="shared" si="53"/>
        <v>12</v>
      </c>
      <c r="AB50" s="32">
        <f t="shared" si="54"/>
        <v>0</v>
      </c>
      <c r="AC50" s="32">
        <f t="shared" si="55"/>
        <v>14</v>
      </c>
      <c r="AD50" s="32">
        <f t="shared" si="56"/>
        <v>0</v>
      </c>
      <c r="AE50" s="32">
        <f t="shared" si="57"/>
        <v>12</v>
      </c>
      <c r="AF50" s="32">
        <f t="shared" si="58"/>
        <v>19.649999999999999</v>
      </c>
      <c r="AG50" s="32">
        <f t="shared" si="59"/>
        <v>14</v>
      </c>
    </row>
    <row r="53" spans="1:33" ht="26.25" x14ac:dyDescent="0.4">
      <c r="A53" s="44" t="s">
        <v>199</v>
      </c>
      <c r="C53" s="36"/>
      <c r="D53" s="37"/>
      <c r="G53" s="35"/>
    </row>
    <row r="55" spans="1:33" s="40" customFormat="1" x14ac:dyDescent="0.3">
      <c r="A55" s="7" t="s">
        <v>9</v>
      </c>
      <c r="B55" s="7" t="s">
        <v>8</v>
      </c>
      <c r="C55" s="7" t="s">
        <v>11</v>
      </c>
      <c r="D55" s="51" t="s">
        <v>0</v>
      </c>
      <c r="E55" s="52"/>
      <c r="F55" s="52"/>
      <c r="G55" s="53"/>
      <c r="H55" s="51" t="s">
        <v>1</v>
      </c>
      <c r="I55" s="52"/>
      <c r="J55" s="52"/>
      <c r="K55" s="53"/>
      <c r="L55" s="51" t="s">
        <v>2</v>
      </c>
      <c r="M55" s="52"/>
      <c r="N55" s="52"/>
      <c r="O55" s="53"/>
      <c r="P55" s="51" t="s">
        <v>3</v>
      </c>
      <c r="Q55" s="52"/>
      <c r="R55" s="52"/>
      <c r="S55" s="53"/>
      <c r="T55" s="49" t="s">
        <v>4</v>
      </c>
      <c r="U55" s="50"/>
      <c r="V55" s="38"/>
      <c r="W55" s="39"/>
      <c r="X55" s="39" t="s">
        <v>3</v>
      </c>
      <c r="Y55" s="39"/>
      <c r="Z55" s="38" t="s">
        <v>0</v>
      </c>
      <c r="AA55" s="38"/>
      <c r="AB55" s="39" t="s">
        <v>2</v>
      </c>
      <c r="AC55" s="39"/>
      <c r="AD55" s="38" t="s">
        <v>1</v>
      </c>
      <c r="AE55" s="38"/>
      <c r="AF55" s="38" t="s">
        <v>4</v>
      </c>
      <c r="AG55" s="38"/>
    </row>
    <row r="56" spans="1:33" s="43" customFormat="1" x14ac:dyDescent="0.3">
      <c r="A56" s="41" t="s">
        <v>7</v>
      </c>
      <c r="B56" s="13"/>
      <c r="C56" s="13"/>
      <c r="D56" s="14" t="s">
        <v>10</v>
      </c>
      <c r="E56" s="14" t="s">
        <v>15</v>
      </c>
      <c r="F56" s="15" t="s">
        <v>5</v>
      </c>
      <c r="G56" s="13" t="s">
        <v>6</v>
      </c>
      <c r="H56" s="14" t="s">
        <v>10</v>
      </c>
      <c r="I56" s="14" t="s">
        <v>15</v>
      </c>
      <c r="J56" s="15" t="s">
        <v>5</v>
      </c>
      <c r="K56" s="13" t="s">
        <v>6</v>
      </c>
      <c r="L56" s="14" t="s">
        <v>10</v>
      </c>
      <c r="M56" s="14" t="s">
        <v>15</v>
      </c>
      <c r="N56" s="15" t="s">
        <v>5</v>
      </c>
      <c r="O56" s="13" t="s">
        <v>6</v>
      </c>
      <c r="P56" s="14" t="s">
        <v>10</v>
      </c>
      <c r="Q56" s="14" t="s">
        <v>15</v>
      </c>
      <c r="R56" s="15" t="s">
        <v>5</v>
      </c>
      <c r="S56" s="13" t="s">
        <v>6</v>
      </c>
      <c r="T56" s="15" t="s">
        <v>5</v>
      </c>
      <c r="U56" s="13" t="s">
        <v>6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</row>
    <row r="57" spans="1:33" x14ac:dyDescent="0.3">
      <c r="A57" s="19">
        <v>47</v>
      </c>
      <c r="B57" s="28" t="s">
        <v>115</v>
      </c>
      <c r="C57" s="21" t="s">
        <v>26</v>
      </c>
      <c r="D57" s="22">
        <v>1</v>
      </c>
      <c r="E57" s="22">
        <v>9</v>
      </c>
      <c r="F57" s="23">
        <f>D57+E57</f>
        <v>10</v>
      </c>
      <c r="G57" s="24">
        <f>VLOOKUP(F57,X$57:Y$59,2,FALSE)</f>
        <v>2</v>
      </c>
      <c r="H57" s="22">
        <v>2.1</v>
      </c>
      <c r="I57" s="22">
        <v>7.75</v>
      </c>
      <c r="J57" s="23">
        <f>H57+I57</f>
        <v>9.85</v>
      </c>
      <c r="K57" s="24">
        <f>VLOOKUP(J57,Z$57:AA$59,2,FALSE)</f>
        <v>1</v>
      </c>
      <c r="L57" s="22">
        <v>2.6</v>
      </c>
      <c r="M57" s="22">
        <v>5.9</v>
      </c>
      <c r="N57" s="23">
        <f>L57+M57</f>
        <v>8.5</v>
      </c>
      <c r="O57" s="24">
        <f>VLOOKUP(N57,AB$57:AC$59,2,FALSE)</f>
        <v>2</v>
      </c>
      <c r="P57" s="22">
        <v>2.8</v>
      </c>
      <c r="Q57" s="22">
        <v>8.1</v>
      </c>
      <c r="R57" s="23">
        <f>P57+Q57</f>
        <v>10.899999999999999</v>
      </c>
      <c r="S57" s="24">
        <f>VLOOKUP(R57,AD$57:AE$59,2,FALSE)</f>
        <v>1</v>
      </c>
      <c r="T57" s="23">
        <f t="shared" ref="T57" si="60">R57+N57+J57+F57</f>
        <v>39.25</v>
      </c>
      <c r="U57" s="24">
        <f>VLOOKUP(T57,AF$57:AG$59,2,FALSE)</f>
        <v>1</v>
      </c>
      <c r="W57" s="32">
        <v>1</v>
      </c>
      <c r="X57" s="32">
        <f>LARGE(F$57:F$59,$W57)</f>
        <v>10.15</v>
      </c>
      <c r="Y57" s="32">
        <f>IF(X57=X56,Y56,Y56+1)</f>
        <v>1</v>
      </c>
      <c r="Z57" s="32">
        <f>LARGE(J$57:J$59,$W57)</f>
        <v>9.85</v>
      </c>
      <c r="AA57" s="32">
        <f>IF(Z57=Z56,AA56,AA56+1)</f>
        <v>1</v>
      </c>
      <c r="AB57" s="32">
        <f>LARGE(N$57:N$59,$W57)</f>
        <v>9.3339999999999996</v>
      </c>
      <c r="AC57" s="32">
        <f>IF(AB57=AB56,AC56,AC56+1)</f>
        <v>1</v>
      </c>
      <c r="AD57" s="32">
        <f>LARGE(R$57:R$59,$W57)</f>
        <v>10.899999999999999</v>
      </c>
      <c r="AE57" s="32">
        <f>IF(AD57=AD56,AE56,AE56+1)</f>
        <v>1</v>
      </c>
      <c r="AF57" s="32">
        <f>LARGE(T$57:T$59,$W57)</f>
        <v>39.25</v>
      </c>
      <c r="AG57" s="32">
        <f>IF(AF57=AF56,AG56,AG56+1)</f>
        <v>1</v>
      </c>
    </row>
    <row r="58" spans="1:33" x14ac:dyDescent="0.3">
      <c r="A58" s="19">
        <v>48</v>
      </c>
      <c r="B58" s="21" t="s">
        <v>116</v>
      </c>
      <c r="C58" s="21" t="s">
        <v>67</v>
      </c>
      <c r="D58" s="22">
        <v>1</v>
      </c>
      <c r="E58" s="22">
        <v>9.15</v>
      </c>
      <c r="F58" s="23">
        <f t="shared" ref="F58:F59" si="61">D58+E58</f>
        <v>10.15</v>
      </c>
      <c r="G58" s="24">
        <f t="shared" ref="G58:G59" si="62">VLOOKUP(F58,X$57:Y$59,2,FALSE)</f>
        <v>1</v>
      </c>
      <c r="H58" s="22">
        <v>2.1</v>
      </c>
      <c r="I58" s="22">
        <v>7.2</v>
      </c>
      <c r="J58" s="23">
        <f t="shared" ref="J58:J59" si="63">H58+I58</f>
        <v>9.3000000000000007</v>
      </c>
      <c r="K58" s="24">
        <f t="shared" ref="K58:K59" si="64">VLOOKUP(J58,Z$57:AA$59,2,FALSE)</f>
        <v>2</v>
      </c>
      <c r="L58" s="22">
        <v>2.2000000000000002</v>
      </c>
      <c r="M58" s="22">
        <v>5.7670000000000003</v>
      </c>
      <c r="N58" s="23">
        <f t="shared" ref="N58:N59" si="65">L58+M58</f>
        <v>7.9670000000000005</v>
      </c>
      <c r="O58" s="24">
        <f t="shared" ref="O58:O59" si="66">VLOOKUP(N58,AB$57:AC$59,2,FALSE)</f>
        <v>3</v>
      </c>
      <c r="P58" s="22">
        <v>2.7</v>
      </c>
      <c r="Q58" s="22">
        <v>8.1300000000000008</v>
      </c>
      <c r="R58" s="23">
        <f t="shared" ref="R58:R59" si="67">P58+Q58</f>
        <v>10.830000000000002</v>
      </c>
      <c r="S58" s="24">
        <f t="shared" ref="S58:S59" si="68">VLOOKUP(R58,AD$57:AE$59,2,FALSE)</f>
        <v>2</v>
      </c>
      <c r="T58" s="23">
        <f t="shared" ref="T58:T59" si="69">R58+N58+J58+F58</f>
        <v>38.247000000000007</v>
      </c>
      <c r="U58" s="24">
        <f t="shared" ref="U58:U59" si="70">VLOOKUP(T58,AF$57:AG$59,2,FALSE)</f>
        <v>3</v>
      </c>
      <c r="W58" s="32">
        <v>2</v>
      </c>
      <c r="X58" s="32">
        <f t="shared" ref="X58:X59" si="71">LARGE(F$57:F$59,$W58)</f>
        <v>10</v>
      </c>
      <c r="Y58" s="32">
        <f t="shared" ref="Y58:Y59" si="72">IF(X58=X57,Y57,Y57+1)</f>
        <v>2</v>
      </c>
      <c r="Z58" s="32">
        <f t="shared" ref="Z58:Z59" si="73">LARGE(J$57:J$59,$W58)</f>
        <v>9.3000000000000007</v>
      </c>
      <c r="AA58" s="32">
        <f t="shared" ref="AA58:AA59" si="74">IF(Z58=Z57,AA57,AA57+1)</f>
        <v>2</v>
      </c>
      <c r="AB58" s="32">
        <f t="shared" ref="AB58:AB59" si="75">LARGE(N$57:N$59,$W58)</f>
        <v>8.5</v>
      </c>
      <c r="AC58" s="32">
        <f t="shared" ref="AC58:AC59" si="76">IF(AB58=AB57,AC57,AC57+1)</f>
        <v>2</v>
      </c>
      <c r="AD58" s="32">
        <f t="shared" ref="AD58:AD59" si="77">LARGE(R$57:R$59,$W58)</f>
        <v>10.830000000000002</v>
      </c>
      <c r="AE58" s="32">
        <f t="shared" ref="AE58:AE59" si="78">IF(AD58=AD57,AE57,AE57+1)</f>
        <v>2</v>
      </c>
      <c r="AF58" s="32">
        <f t="shared" ref="AF58:AF59" si="79">LARGE(T$57:T$59,$W58)</f>
        <v>39.084000000000003</v>
      </c>
      <c r="AG58" s="32">
        <f t="shared" ref="AG58:AG59" si="80">IF(AF58=AF57,AG57,AG57+1)</f>
        <v>2</v>
      </c>
    </row>
    <row r="59" spans="1:33" x14ac:dyDescent="0.3">
      <c r="A59" s="19">
        <v>49</v>
      </c>
      <c r="B59" s="27" t="s">
        <v>117</v>
      </c>
      <c r="C59" s="21" t="s">
        <v>67</v>
      </c>
      <c r="D59" s="22">
        <v>1</v>
      </c>
      <c r="E59" s="22">
        <v>8.8000000000000007</v>
      </c>
      <c r="F59" s="23">
        <f t="shared" si="61"/>
        <v>9.8000000000000007</v>
      </c>
      <c r="G59" s="24">
        <f t="shared" si="62"/>
        <v>3</v>
      </c>
      <c r="H59" s="22">
        <v>2.1</v>
      </c>
      <c r="I59" s="22">
        <v>7.05</v>
      </c>
      <c r="J59" s="23">
        <f t="shared" si="63"/>
        <v>9.15</v>
      </c>
      <c r="K59" s="24">
        <f t="shared" si="64"/>
        <v>3</v>
      </c>
      <c r="L59" s="22">
        <v>2.2999999999999998</v>
      </c>
      <c r="M59" s="22">
        <v>7.0339999999999998</v>
      </c>
      <c r="N59" s="23">
        <f t="shared" si="65"/>
        <v>9.3339999999999996</v>
      </c>
      <c r="O59" s="24">
        <f t="shared" si="66"/>
        <v>1</v>
      </c>
      <c r="P59" s="22">
        <v>2.6</v>
      </c>
      <c r="Q59" s="22">
        <v>8.1999999999999993</v>
      </c>
      <c r="R59" s="23">
        <f t="shared" si="67"/>
        <v>10.799999999999999</v>
      </c>
      <c r="S59" s="24">
        <f t="shared" si="68"/>
        <v>3</v>
      </c>
      <c r="T59" s="23">
        <f t="shared" si="69"/>
        <v>39.084000000000003</v>
      </c>
      <c r="U59" s="24">
        <f t="shared" si="70"/>
        <v>2</v>
      </c>
      <c r="W59" s="32">
        <v>3</v>
      </c>
      <c r="X59" s="32">
        <f t="shared" si="71"/>
        <v>9.8000000000000007</v>
      </c>
      <c r="Y59" s="32">
        <f t="shared" si="72"/>
        <v>3</v>
      </c>
      <c r="Z59" s="32">
        <f t="shared" si="73"/>
        <v>9.15</v>
      </c>
      <c r="AA59" s="32">
        <f t="shared" si="74"/>
        <v>3</v>
      </c>
      <c r="AB59" s="32">
        <f t="shared" si="75"/>
        <v>7.9670000000000005</v>
      </c>
      <c r="AC59" s="32">
        <f t="shared" si="76"/>
        <v>3</v>
      </c>
      <c r="AD59" s="32">
        <f t="shared" si="77"/>
        <v>10.799999999999999</v>
      </c>
      <c r="AE59" s="32">
        <f t="shared" si="78"/>
        <v>3</v>
      </c>
      <c r="AF59" s="32">
        <f t="shared" si="79"/>
        <v>38.247000000000007</v>
      </c>
      <c r="AG59" s="32">
        <f t="shared" si="80"/>
        <v>3</v>
      </c>
    </row>
    <row r="62" spans="1:33" ht="26.25" x14ac:dyDescent="0.4">
      <c r="A62" s="44" t="s">
        <v>130</v>
      </c>
      <c r="C62" s="36"/>
      <c r="D62" s="37"/>
      <c r="G62" s="35"/>
    </row>
    <row r="64" spans="1:33" x14ac:dyDescent="0.3">
      <c r="A64" s="7" t="s">
        <v>9</v>
      </c>
      <c r="B64" s="7" t="s">
        <v>8</v>
      </c>
      <c r="C64" s="7" t="s">
        <v>11</v>
      </c>
      <c r="D64" s="51" t="s">
        <v>0</v>
      </c>
      <c r="E64" s="52"/>
      <c r="F64" s="52"/>
      <c r="G64" s="53"/>
      <c r="H64" s="51" t="s">
        <v>1</v>
      </c>
      <c r="I64" s="52"/>
      <c r="J64" s="52"/>
      <c r="K64" s="53"/>
      <c r="L64" s="51" t="s">
        <v>2</v>
      </c>
      <c r="M64" s="52"/>
      <c r="N64" s="52"/>
      <c r="O64" s="53"/>
      <c r="P64" s="51" t="s">
        <v>3</v>
      </c>
      <c r="Q64" s="52"/>
      <c r="R64" s="52"/>
      <c r="S64" s="53"/>
      <c r="T64" s="49" t="s">
        <v>4</v>
      </c>
      <c r="U64" s="50"/>
      <c r="V64" s="38"/>
      <c r="W64" s="39"/>
      <c r="X64" s="39" t="s">
        <v>3</v>
      </c>
      <c r="Y64" s="39"/>
      <c r="Z64" s="38" t="s">
        <v>0</v>
      </c>
      <c r="AA64" s="38"/>
      <c r="AB64" s="39" t="s">
        <v>2</v>
      </c>
      <c r="AC64" s="39"/>
      <c r="AD64" s="38" t="s">
        <v>1</v>
      </c>
      <c r="AE64" s="38"/>
      <c r="AF64" s="38" t="s">
        <v>4</v>
      </c>
      <c r="AG64" s="38"/>
    </row>
    <row r="65" spans="1:33" x14ac:dyDescent="0.3">
      <c r="A65" s="41" t="s">
        <v>7</v>
      </c>
      <c r="B65" s="13"/>
      <c r="C65" s="13"/>
      <c r="D65" s="14" t="s">
        <v>10</v>
      </c>
      <c r="E65" s="14" t="s">
        <v>15</v>
      </c>
      <c r="F65" s="15" t="s">
        <v>5</v>
      </c>
      <c r="G65" s="13" t="s">
        <v>6</v>
      </c>
      <c r="H65" s="14" t="s">
        <v>10</v>
      </c>
      <c r="I65" s="14" t="s">
        <v>15</v>
      </c>
      <c r="J65" s="15" t="s">
        <v>5</v>
      </c>
      <c r="K65" s="13" t="s">
        <v>6</v>
      </c>
      <c r="L65" s="14" t="s">
        <v>10</v>
      </c>
      <c r="M65" s="14" t="s">
        <v>15</v>
      </c>
      <c r="N65" s="15" t="s">
        <v>5</v>
      </c>
      <c r="O65" s="13" t="s">
        <v>6</v>
      </c>
      <c r="P65" s="14" t="s">
        <v>10</v>
      </c>
      <c r="Q65" s="14" t="s">
        <v>15</v>
      </c>
      <c r="R65" s="15" t="s">
        <v>5</v>
      </c>
      <c r="S65" s="13" t="s">
        <v>6</v>
      </c>
      <c r="T65" s="15" t="s">
        <v>5</v>
      </c>
      <c r="U65" s="13" t="s">
        <v>6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</row>
    <row r="66" spans="1:33" x14ac:dyDescent="0.3">
      <c r="A66" s="31">
        <v>64</v>
      </c>
      <c r="B66" s="28" t="s">
        <v>22</v>
      </c>
      <c r="C66" s="21" t="s">
        <v>14</v>
      </c>
      <c r="D66" s="22">
        <v>0</v>
      </c>
      <c r="E66" s="22">
        <v>0</v>
      </c>
      <c r="F66" s="23">
        <f>D66+E66</f>
        <v>0</v>
      </c>
      <c r="G66" s="24">
        <f>VLOOKUP(F66,X$66:Y$68,2,FALSE)</f>
        <v>3</v>
      </c>
      <c r="H66" s="22">
        <v>3</v>
      </c>
      <c r="I66" s="22">
        <v>6.05</v>
      </c>
      <c r="J66" s="23">
        <f>H66+I66</f>
        <v>9.0500000000000007</v>
      </c>
      <c r="K66" s="24">
        <f>VLOOKUP(J66,Z$66:AA$68,2,FALSE)</f>
        <v>2</v>
      </c>
      <c r="L66" s="22">
        <v>0</v>
      </c>
      <c r="M66" s="22">
        <v>0</v>
      </c>
      <c r="N66" s="23">
        <f>L66+M66</f>
        <v>0</v>
      </c>
      <c r="O66" s="24">
        <f>VLOOKUP(N66,AB$66:AC$68,2,FALSE)</f>
        <v>3</v>
      </c>
      <c r="P66" s="22">
        <v>0</v>
      </c>
      <c r="Q66" s="22">
        <v>0</v>
      </c>
      <c r="R66" s="23">
        <f>P66+Q66</f>
        <v>0</v>
      </c>
      <c r="S66" s="24">
        <f>VLOOKUP(R66,AD$66:AE$68,2,FALSE)</f>
        <v>3</v>
      </c>
      <c r="T66" s="23">
        <f>R66+N66+J66+F66</f>
        <v>9.0500000000000007</v>
      </c>
      <c r="U66" s="24">
        <f>VLOOKUP(T66,AF$66:AG$68,2,FALSE)</f>
        <v>3</v>
      </c>
      <c r="W66" s="32">
        <v>1</v>
      </c>
      <c r="X66" s="32">
        <f>LARGE(F$66:F$68,$W66)</f>
        <v>12.75</v>
      </c>
      <c r="Y66" s="32">
        <f>IF(X66=X65,Y65,Y65+1)</f>
        <v>1</v>
      </c>
      <c r="Z66" s="32">
        <f>LARGE(J$66:J$68,$W66)</f>
        <v>9.3000000000000007</v>
      </c>
      <c r="AA66" s="32">
        <f>IF(Z66=Z65,AA65,AA65+1)</f>
        <v>1</v>
      </c>
      <c r="AB66" s="32">
        <f>LARGE(N$66:N$68,$W66)</f>
        <v>9.65</v>
      </c>
      <c r="AC66" s="32">
        <f>IF(AB66=AB65,AC65,AC65+1)</f>
        <v>1</v>
      </c>
      <c r="AD66" s="32">
        <f>LARGE(R$66:R$68,$W66)</f>
        <v>11</v>
      </c>
      <c r="AE66" s="32">
        <f>IF(AD66=AD65,AE65,AE65+1)</f>
        <v>1</v>
      </c>
      <c r="AF66" s="32">
        <f>LARGE(T$66:T$68,$W66)</f>
        <v>40.900000000000006</v>
      </c>
      <c r="AG66" s="32">
        <f>IF(AF66=AF65,AG65,AG65+1)</f>
        <v>1</v>
      </c>
    </row>
    <row r="67" spans="1:33" x14ac:dyDescent="0.3">
      <c r="A67" s="31">
        <v>65</v>
      </c>
      <c r="B67" s="20" t="s">
        <v>132</v>
      </c>
      <c r="C67" s="21" t="s">
        <v>14</v>
      </c>
      <c r="D67" s="22">
        <v>3.7</v>
      </c>
      <c r="E67" s="22">
        <v>8.9</v>
      </c>
      <c r="F67" s="23">
        <f t="shared" ref="F67:F68" si="81">D67+E67</f>
        <v>12.600000000000001</v>
      </c>
      <c r="G67" s="24">
        <f t="shared" ref="G67:G68" si="82">VLOOKUP(F67,X$66:Y$68,2,FALSE)</f>
        <v>2</v>
      </c>
      <c r="H67" s="22">
        <v>2.6</v>
      </c>
      <c r="I67" s="22">
        <v>6.7</v>
      </c>
      <c r="J67" s="23">
        <f t="shared" ref="J67:J68" si="83">H67+I67</f>
        <v>9.3000000000000007</v>
      </c>
      <c r="K67" s="24">
        <f t="shared" ref="K67:K68" si="84">VLOOKUP(J67,Z$66:AA$68,2,FALSE)</f>
        <v>1</v>
      </c>
      <c r="L67" s="22">
        <v>4.2</v>
      </c>
      <c r="M67" s="22">
        <v>3.8</v>
      </c>
      <c r="N67" s="23">
        <f t="shared" ref="N67:N68" si="85">L67+M67</f>
        <v>8</v>
      </c>
      <c r="O67" s="24">
        <f t="shared" ref="O67:O68" si="86">VLOOKUP(N67,AB$66:AC$68,2,FALSE)</f>
        <v>2</v>
      </c>
      <c r="P67" s="22">
        <v>4</v>
      </c>
      <c r="Q67" s="22">
        <v>7</v>
      </c>
      <c r="R67" s="23">
        <f t="shared" ref="R67:R68" si="87">P67+Q67</f>
        <v>11</v>
      </c>
      <c r="S67" s="24">
        <f t="shared" ref="S67:S68" si="88">VLOOKUP(R67,AD$66:AE$68,2,FALSE)</f>
        <v>1</v>
      </c>
      <c r="T67" s="23">
        <f t="shared" ref="T67:T68" si="89">R67+N67+J67+F67</f>
        <v>40.900000000000006</v>
      </c>
      <c r="U67" s="24">
        <f t="shared" ref="U67:U68" si="90">VLOOKUP(T67,AF$66:AG$68,2,FALSE)</f>
        <v>1</v>
      </c>
      <c r="W67" s="32">
        <f>W66+1</f>
        <v>2</v>
      </c>
      <c r="X67" s="32">
        <f t="shared" ref="X67:X68" si="91">LARGE(F$66:F$68,$W67)</f>
        <v>12.600000000000001</v>
      </c>
      <c r="Y67" s="32">
        <f t="shared" ref="Y67:Y68" si="92">IF(X67=X66,Y66,Y66+1)</f>
        <v>2</v>
      </c>
      <c r="Z67" s="32">
        <f t="shared" ref="Z67:Z68" si="93">LARGE(J$66:J$68,$W67)</f>
        <v>9.0500000000000007</v>
      </c>
      <c r="AA67" s="32">
        <f t="shared" ref="AA67:AA68" si="94">IF(Z67=Z66,AA66,AA66+1)</f>
        <v>2</v>
      </c>
      <c r="AB67" s="32">
        <f t="shared" ref="AB67:AB68" si="95">LARGE(N$66:N$68,$W67)</f>
        <v>8</v>
      </c>
      <c r="AC67" s="32">
        <f t="shared" ref="AC67:AC68" si="96">IF(AB67=AB66,AC66,AC66+1)</f>
        <v>2</v>
      </c>
      <c r="AD67" s="32">
        <f t="shared" ref="AD67:AD68" si="97">LARGE(R$66:R$68,$W67)</f>
        <v>9.1</v>
      </c>
      <c r="AE67" s="32">
        <f t="shared" ref="AE67:AE68" si="98">IF(AD67=AD66,AE66,AE66+1)</f>
        <v>2</v>
      </c>
      <c r="AF67" s="32">
        <f t="shared" ref="AF67:AF68" si="99">LARGE(T$66:T$68,$W67)</f>
        <v>40.35</v>
      </c>
      <c r="AG67" s="32">
        <f t="shared" ref="AG67:AG68" si="100">IF(AF67=AF66,AG66,AG66+1)</f>
        <v>2</v>
      </c>
    </row>
    <row r="68" spans="1:33" x14ac:dyDescent="0.3">
      <c r="A68" s="31">
        <v>66</v>
      </c>
      <c r="B68" s="21" t="s">
        <v>131</v>
      </c>
      <c r="C68" s="21" t="s">
        <v>37</v>
      </c>
      <c r="D68" s="22">
        <v>3.7</v>
      </c>
      <c r="E68" s="22">
        <v>9.0500000000000007</v>
      </c>
      <c r="F68" s="23">
        <f t="shared" si="81"/>
        <v>12.75</v>
      </c>
      <c r="G68" s="24">
        <f t="shared" si="82"/>
        <v>1</v>
      </c>
      <c r="H68" s="22">
        <v>2</v>
      </c>
      <c r="I68" s="22">
        <v>6.85</v>
      </c>
      <c r="J68" s="23">
        <f t="shared" si="83"/>
        <v>8.85</v>
      </c>
      <c r="K68" s="24">
        <f t="shared" si="84"/>
        <v>3</v>
      </c>
      <c r="L68" s="22">
        <v>4.4000000000000004</v>
      </c>
      <c r="M68" s="22">
        <v>5.25</v>
      </c>
      <c r="N68" s="23">
        <f t="shared" si="85"/>
        <v>9.65</v>
      </c>
      <c r="O68" s="24">
        <f t="shared" si="86"/>
        <v>1</v>
      </c>
      <c r="P68" s="22">
        <v>4</v>
      </c>
      <c r="Q68" s="22">
        <v>5.0999999999999996</v>
      </c>
      <c r="R68" s="23">
        <f t="shared" si="87"/>
        <v>9.1</v>
      </c>
      <c r="S68" s="24">
        <f t="shared" si="88"/>
        <v>2</v>
      </c>
      <c r="T68" s="23">
        <f t="shared" si="89"/>
        <v>40.35</v>
      </c>
      <c r="U68" s="24">
        <f t="shared" si="90"/>
        <v>2</v>
      </c>
      <c r="W68" s="32">
        <v>3</v>
      </c>
      <c r="X68" s="32">
        <f t="shared" si="91"/>
        <v>0</v>
      </c>
      <c r="Y68" s="32">
        <f t="shared" si="92"/>
        <v>3</v>
      </c>
      <c r="Z68" s="32">
        <f t="shared" si="93"/>
        <v>8.85</v>
      </c>
      <c r="AA68" s="32">
        <f t="shared" si="94"/>
        <v>3</v>
      </c>
      <c r="AB68" s="32">
        <f t="shared" si="95"/>
        <v>0</v>
      </c>
      <c r="AC68" s="32">
        <f t="shared" si="96"/>
        <v>3</v>
      </c>
      <c r="AD68" s="32">
        <f t="shared" si="97"/>
        <v>0</v>
      </c>
      <c r="AE68" s="32">
        <f t="shared" si="98"/>
        <v>3</v>
      </c>
      <c r="AF68" s="32">
        <f t="shared" si="99"/>
        <v>9.0500000000000007</v>
      </c>
      <c r="AG68" s="32">
        <f t="shared" si="100"/>
        <v>3</v>
      </c>
    </row>
    <row r="71" spans="1:33" ht="26.25" x14ac:dyDescent="0.4">
      <c r="A71" s="44" t="s">
        <v>57</v>
      </c>
      <c r="C71" s="36"/>
      <c r="D71" s="37"/>
      <c r="G71" s="35"/>
    </row>
    <row r="73" spans="1:33" x14ac:dyDescent="0.3">
      <c r="A73" s="7" t="s">
        <v>9</v>
      </c>
      <c r="B73" s="7" t="s">
        <v>8</v>
      </c>
      <c r="C73" s="7" t="s">
        <v>11</v>
      </c>
      <c r="D73" s="51" t="s">
        <v>0</v>
      </c>
      <c r="E73" s="52"/>
      <c r="F73" s="52"/>
      <c r="G73" s="53"/>
      <c r="H73" s="51" t="s">
        <v>1</v>
      </c>
      <c r="I73" s="52"/>
      <c r="J73" s="52"/>
      <c r="K73" s="53"/>
      <c r="L73" s="51" t="s">
        <v>2</v>
      </c>
      <c r="M73" s="52"/>
      <c r="N73" s="52"/>
      <c r="O73" s="53"/>
      <c r="P73" s="51" t="s">
        <v>3</v>
      </c>
      <c r="Q73" s="52"/>
      <c r="R73" s="52"/>
      <c r="S73" s="53"/>
      <c r="T73" s="49" t="s">
        <v>4</v>
      </c>
      <c r="U73" s="50"/>
      <c r="V73" s="38"/>
      <c r="W73" s="39"/>
      <c r="X73" s="39" t="s">
        <v>3</v>
      </c>
      <c r="Y73" s="39"/>
      <c r="Z73" s="38" t="s">
        <v>0</v>
      </c>
      <c r="AA73" s="38"/>
      <c r="AB73" s="39" t="s">
        <v>2</v>
      </c>
      <c r="AC73" s="39"/>
      <c r="AD73" s="38" t="s">
        <v>1</v>
      </c>
      <c r="AE73" s="38"/>
      <c r="AF73" s="38" t="s">
        <v>4</v>
      </c>
      <c r="AG73" s="38"/>
    </row>
    <row r="74" spans="1:33" x14ac:dyDescent="0.3">
      <c r="A74" s="41" t="s">
        <v>7</v>
      </c>
      <c r="B74" s="13"/>
      <c r="C74" s="13"/>
      <c r="D74" s="14" t="s">
        <v>10</v>
      </c>
      <c r="E74" s="14" t="s">
        <v>15</v>
      </c>
      <c r="F74" s="15" t="s">
        <v>5</v>
      </c>
      <c r="G74" s="13" t="s">
        <v>6</v>
      </c>
      <c r="H74" s="14" t="s">
        <v>10</v>
      </c>
      <c r="I74" s="14" t="s">
        <v>15</v>
      </c>
      <c r="J74" s="15" t="s">
        <v>5</v>
      </c>
      <c r="K74" s="13" t="s">
        <v>6</v>
      </c>
      <c r="L74" s="14" t="s">
        <v>10</v>
      </c>
      <c r="M74" s="14" t="s">
        <v>15</v>
      </c>
      <c r="N74" s="15" t="s">
        <v>5</v>
      </c>
      <c r="O74" s="13" t="s">
        <v>6</v>
      </c>
      <c r="P74" s="14" t="s">
        <v>10</v>
      </c>
      <c r="Q74" s="14" t="s">
        <v>15</v>
      </c>
      <c r="R74" s="15" t="s">
        <v>5</v>
      </c>
      <c r="S74" s="13" t="s">
        <v>6</v>
      </c>
      <c r="T74" s="15" t="s">
        <v>5</v>
      </c>
      <c r="U74" s="13" t="s">
        <v>6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</row>
    <row r="75" spans="1:33" x14ac:dyDescent="0.3">
      <c r="A75" s="31">
        <v>67</v>
      </c>
      <c r="B75" s="28" t="s">
        <v>133</v>
      </c>
      <c r="C75" s="21" t="s">
        <v>26</v>
      </c>
      <c r="D75" s="22">
        <v>0</v>
      </c>
      <c r="E75" s="22">
        <v>0</v>
      </c>
      <c r="F75" s="23">
        <f>D75+E75</f>
        <v>0</v>
      </c>
      <c r="G75" s="24">
        <f>VLOOKUP(F75,X$75:Y$78,2,FALSE)</f>
        <v>4</v>
      </c>
      <c r="H75" s="22">
        <v>0</v>
      </c>
      <c r="I75" s="22">
        <v>0</v>
      </c>
      <c r="J75" s="23">
        <f>H75+I75</f>
        <v>0</v>
      </c>
      <c r="K75" s="24">
        <f>VLOOKUP(J75,Z$75:AA$78,2,FALSE)</f>
        <v>4</v>
      </c>
      <c r="L75" s="22">
        <v>4.2</v>
      </c>
      <c r="M75" s="22">
        <v>6.85</v>
      </c>
      <c r="N75" s="23">
        <f>L75+M75</f>
        <v>11.05</v>
      </c>
      <c r="O75" s="24">
        <f>VLOOKUP(N75,AB$75:AC$78,2,FALSE)</f>
        <v>3</v>
      </c>
      <c r="P75" s="22">
        <v>3.9</v>
      </c>
      <c r="Q75" s="22">
        <v>6.8</v>
      </c>
      <c r="R75" s="23">
        <f>P75+Q75</f>
        <v>10.7</v>
      </c>
      <c r="S75" s="24">
        <f>VLOOKUP(R75,AD$75:AE$78,2,FALSE)</f>
        <v>1</v>
      </c>
      <c r="T75" s="23">
        <f>R75+N75+J75+F75</f>
        <v>21.75</v>
      </c>
      <c r="U75" s="24">
        <f>VLOOKUP(T75,AF$75:AG$78,2,FALSE)</f>
        <v>4</v>
      </c>
      <c r="W75" s="32">
        <v>1</v>
      </c>
      <c r="X75" s="32">
        <f>LARGE(F$75:F$78,$W75)</f>
        <v>12.600000000000001</v>
      </c>
      <c r="Y75" s="32">
        <f>IF(X75=X74,Y74,Y74+1)</f>
        <v>1</v>
      </c>
      <c r="Z75" s="32">
        <f>LARGE(J$75:J$78,$W75)</f>
        <v>8.35</v>
      </c>
      <c r="AA75" s="32">
        <f>IF(Z75=Z74,AA74,AA74+1)</f>
        <v>1</v>
      </c>
      <c r="AB75" s="32">
        <f>LARGE(N$75:N$78,$W75)</f>
        <v>11.9</v>
      </c>
      <c r="AC75" s="32">
        <f>IF(AB75=AB74,AC74,AC74+1)</f>
        <v>1</v>
      </c>
      <c r="AD75" s="32">
        <f>LARGE(R$75:R$78,$W75)</f>
        <v>10.7</v>
      </c>
      <c r="AE75" s="32">
        <f>IF(AD75=AD74,AE74,AE74+1)</f>
        <v>1</v>
      </c>
      <c r="AF75" s="32">
        <f>LARGE(T$75:T$78,$W75)</f>
        <v>41.8</v>
      </c>
      <c r="AG75" s="32">
        <f>IF(AF75=AF74,AG74,AG74+1)</f>
        <v>1</v>
      </c>
    </row>
    <row r="76" spans="1:33" x14ac:dyDescent="0.3">
      <c r="A76" s="31">
        <v>68</v>
      </c>
      <c r="B76" s="20" t="s">
        <v>134</v>
      </c>
      <c r="C76" s="21" t="s">
        <v>12</v>
      </c>
      <c r="D76" s="22">
        <v>2.4</v>
      </c>
      <c r="E76" s="22">
        <v>8.6</v>
      </c>
      <c r="F76" s="23">
        <f t="shared" ref="F76:F78" si="101">D76+E76</f>
        <v>11</v>
      </c>
      <c r="G76" s="24">
        <f t="shared" ref="G76:G78" si="102">VLOOKUP(F76,X$75:Y$78,2,FALSE)</f>
        <v>3</v>
      </c>
      <c r="H76" s="22">
        <v>2.8</v>
      </c>
      <c r="I76" s="22">
        <v>5.55</v>
      </c>
      <c r="J76" s="23">
        <f t="shared" ref="J76:J78" si="103">H76+I76</f>
        <v>8.35</v>
      </c>
      <c r="K76" s="24">
        <f t="shared" ref="K76:K78" si="104">VLOOKUP(J76,Z$75:AA$78,2,FALSE)</f>
        <v>1</v>
      </c>
      <c r="L76" s="22">
        <v>4</v>
      </c>
      <c r="M76" s="22">
        <v>6.4</v>
      </c>
      <c r="N76" s="23">
        <f t="shared" ref="N76:N78" si="105">L76+M76</f>
        <v>10.4</v>
      </c>
      <c r="O76" s="24">
        <f t="shared" ref="O76:O78" si="106">VLOOKUP(N76,AB$75:AC$78,2,FALSE)</f>
        <v>4</v>
      </c>
      <c r="P76" s="22">
        <v>3.6</v>
      </c>
      <c r="Q76" s="22">
        <v>5.95</v>
      </c>
      <c r="R76" s="23">
        <f t="shared" ref="R76:R78" si="107">P76+Q76</f>
        <v>9.5500000000000007</v>
      </c>
      <c r="S76" s="24">
        <f t="shared" ref="S76:S78" si="108">VLOOKUP(R76,AD$75:AE$78,2,FALSE)</f>
        <v>4</v>
      </c>
      <c r="T76" s="23">
        <f t="shared" ref="T76:T78" si="109">R76+N76+J76+F76</f>
        <v>39.300000000000004</v>
      </c>
      <c r="U76" s="24">
        <f t="shared" ref="U76:U78" si="110">VLOOKUP(T76,AF$75:AG$78,2,FALSE)</f>
        <v>3</v>
      </c>
      <c r="W76" s="32">
        <f>W75+1</f>
        <v>2</v>
      </c>
      <c r="X76" s="32">
        <f t="shared" ref="X76:X78" si="111">LARGE(F$75:F$78,$W76)</f>
        <v>11.2</v>
      </c>
      <c r="Y76" s="32">
        <f t="shared" ref="Y76:Y78" si="112">IF(X76=X75,Y75,Y75+1)</f>
        <v>2</v>
      </c>
      <c r="Z76" s="32">
        <f t="shared" ref="Z76:Z78" si="113">LARGE(J$75:J$78,$W76)</f>
        <v>8.0500000000000007</v>
      </c>
      <c r="AA76" s="32">
        <f t="shared" ref="AA76:AA78" si="114">IF(Z76=Z75,AA75,AA75+1)</f>
        <v>2</v>
      </c>
      <c r="AB76" s="32">
        <f t="shared" ref="AB76:AB78" si="115">LARGE(N$75:N$78,$W76)</f>
        <v>11.2</v>
      </c>
      <c r="AC76" s="32">
        <f t="shared" ref="AC76:AC78" si="116">IF(AB76=AB75,AC75,AC75+1)</f>
        <v>2</v>
      </c>
      <c r="AD76" s="32">
        <f t="shared" ref="AD76:AD78" si="117">LARGE(R$75:R$78,$W76)</f>
        <v>10.6</v>
      </c>
      <c r="AE76" s="32">
        <f t="shared" ref="AE76:AE78" si="118">IF(AD76=AD75,AE75,AE75+1)</f>
        <v>2</v>
      </c>
      <c r="AF76" s="32">
        <f t="shared" ref="AF76:AF78" si="119">LARGE(T$75:T$78,$W76)</f>
        <v>41.75</v>
      </c>
      <c r="AG76" s="32">
        <f t="shared" ref="AG76:AG78" si="120">IF(AF76=AF75,AG75,AG75+1)</f>
        <v>2</v>
      </c>
    </row>
    <row r="77" spans="1:33" x14ac:dyDescent="0.3">
      <c r="A77" s="31">
        <v>69</v>
      </c>
      <c r="B77" s="20" t="s">
        <v>135</v>
      </c>
      <c r="C77" s="21" t="s">
        <v>12</v>
      </c>
      <c r="D77" s="22">
        <v>3.5</v>
      </c>
      <c r="E77" s="22">
        <v>7.7</v>
      </c>
      <c r="F77" s="23">
        <f t="shared" si="101"/>
        <v>11.2</v>
      </c>
      <c r="G77" s="24">
        <f t="shared" si="102"/>
        <v>2</v>
      </c>
      <c r="H77" s="22">
        <v>2.8</v>
      </c>
      <c r="I77" s="22">
        <v>5.25</v>
      </c>
      <c r="J77" s="23">
        <f t="shared" si="103"/>
        <v>8.0500000000000007</v>
      </c>
      <c r="K77" s="24">
        <f t="shared" si="104"/>
        <v>2</v>
      </c>
      <c r="L77" s="22">
        <v>4.2</v>
      </c>
      <c r="M77" s="22">
        <v>7.7</v>
      </c>
      <c r="N77" s="23">
        <f t="shared" si="105"/>
        <v>11.9</v>
      </c>
      <c r="O77" s="24">
        <f t="shared" si="106"/>
        <v>1</v>
      </c>
      <c r="P77" s="22">
        <v>3.8</v>
      </c>
      <c r="Q77" s="22">
        <v>6.8</v>
      </c>
      <c r="R77" s="23">
        <f t="shared" si="107"/>
        <v>10.6</v>
      </c>
      <c r="S77" s="24">
        <f t="shared" si="108"/>
        <v>2</v>
      </c>
      <c r="T77" s="23">
        <f t="shared" si="109"/>
        <v>41.75</v>
      </c>
      <c r="U77" s="24">
        <f t="shared" si="110"/>
        <v>2</v>
      </c>
      <c r="W77" s="32">
        <v>3</v>
      </c>
      <c r="X77" s="32">
        <f t="shared" si="111"/>
        <v>11</v>
      </c>
      <c r="Y77" s="32">
        <f t="shared" si="112"/>
        <v>3</v>
      </c>
      <c r="Z77" s="32">
        <f t="shared" si="113"/>
        <v>7.9</v>
      </c>
      <c r="AA77" s="32">
        <f t="shared" si="114"/>
        <v>3</v>
      </c>
      <c r="AB77" s="32">
        <f t="shared" si="115"/>
        <v>11.05</v>
      </c>
      <c r="AC77" s="32">
        <f t="shared" si="116"/>
        <v>3</v>
      </c>
      <c r="AD77" s="32">
        <f t="shared" si="117"/>
        <v>10.1</v>
      </c>
      <c r="AE77" s="32">
        <f t="shared" si="118"/>
        <v>3</v>
      </c>
      <c r="AF77" s="32">
        <f t="shared" si="119"/>
        <v>39.300000000000004</v>
      </c>
      <c r="AG77" s="32">
        <f t="shared" si="120"/>
        <v>3</v>
      </c>
    </row>
    <row r="78" spans="1:33" x14ac:dyDescent="0.3">
      <c r="A78" s="31">
        <v>134</v>
      </c>
      <c r="B78" s="21" t="s">
        <v>136</v>
      </c>
      <c r="C78" s="21" t="s">
        <v>37</v>
      </c>
      <c r="D78" s="22">
        <v>3.7</v>
      </c>
      <c r="E78" s="22">
        <v>8.9</v>
      </c>
      <c r="F78" s="23">
        <f t="shared" si="101"/>
        <v>12.600000000000001</v>
      </c>
      <c r="G78" s="24">
        <f t="shared" si="102"/>
        <v>1</v>
      </c>
      <c r="H78" s="22">
        <v>1.7</v>
      </c>
      <c r="I78" s="22">
        <v>6.2</v>
      </c>
      <c r="J78" s="23">
        <f t="shared" si="103"/>
        <v>7.9</v>
      </c>
      <c r="K78" s="24">
        <f t="shared" si="104"/>
        <v>3</v>
      </c>
      <c r="L78" s="22">
        <v>3.8</v>
      </c>
      <c r="M78" s="22">
        <v>7.4</v>
      </c>
      <c r="N78" s="23">
        <f t="shared" si="105"/>
        <v>11.2</v>
      </c>
      <c r="O78" s="24">
        <f t="shared" si="106"/>
        <v>2</v>
      </c>
      <c r="P78" s="22">
        <v>3.1</v>
      </c>
      <c r="Q78" s="22">
        <v>7</v>
      </c>
      <c r="R78" s="23">
        <f t="shared" si="107"/>
        <v>10.1</v>
      </c>
      <c r="S78" s="24">
        <f t="shared" si="108"/>
        <v>3</v>
      </c>
      <c r="T78" s="23">
        <f t="shared" si="109"/>
        <v>41.8</v>
      </c>
      <c r="U78" s="24">
        <f t="shared" si="110"/>
        <v>1</v>
      </c>
      <c r="W78" s="32">
        <v>4</v>
      </c>
      <c r="X78" s="32">
        <f t="shared" si="111"/>
        <v>0</v>
      </c>
      <c r="Y78" s="32">
        <f t="shared" si="112"/>
        <v>4</v>
      </c>
      <c r="Z78" s="32">
        <f t="shared" si="113"/>
        <v>0</v>
      </c>
      <c r="AA78" s="32">
        <f t="shared" si="114"/>
        <v>4</v>
      </c>
      <c r="AB78" s="32">
        <f t="shared" si="115"/>
        <v>10.4</v>
      </c>
      <c r="AC78" s="32">
        <f t="shared" si="116"/>
        <v>4</v>
      </c>
      <c r="AD78" s="32">
        <f t="shared" si="117"/>
        <v>9.5500000000000007</v>
      </c>
      <c r="AE78" s="32">
        <f t="shared" si="118"/>
        <v>4</v>
      </c>
      <c r="AF78" s="32">
        <f t="shared" si="119"/>
        <v>21.75</v>
      </c>
      <c r="AG78" s="32">
        <f t="shared" si="120"/>
        <v>4</v>
      </c>
    </row>
  </sheetData>
  <mergeCells count="30">
    <mergeCell ref="D73:G73"/>
    <mergeCell ref="H73:K73"/>
    <mergeCell ref="L73:O73"/>
    <mergeCell ref="P73:S73"/>
    <mergeCell ref="T73:U73"/>
    <mergeCell ref="D64:G64"/>
    <mergeCell ref="H64:K64"/>
    <mergeCell ref="L64:O64"/>
    <mergeCell ref="P64:S64"/>
    <mergeCell ref="T64:U64"/>
    <mergeCell ref="D55:G55"/>
    <mergeCell ref="H55:K55"/>
    <mergeCell ref="L55:O55"/>
    <mergeCell ref="P55:S55"/>
    <mergeCell ref="T55:U55"/>
    <mergeCell ref="T3:U3"/>
    <mergeCell ref="D20:G20"/>
    <mergeCell ref="H20:K20"/>
    <mergeCell ref="L20:O20"/>
    <mergeCell ref="P20:S20"/>
    <mergeCell ref="T20:U20"/>
    <mergeCell ref="D3:G3"/>
    <mergeCell ref="H3:K3"/>
    <mergeCell ref="L3:O3"/>
    <mergeCell ref="P3:S3"/>
    <mergeCell ref="T34:U34"/>
    <mergeCell ref="D34:G34"/>
    <mergeCell ref="H34:K34"/>
    <mergeCell ref="L34:O34"/>
    <mergeCell ref="P34:S34"/>
  </mergeCells>
  <phoneticPr fontId="0" type="noConversion"/>
  <conditionalFormatting sqref="F4:G5 J4:K5 N4:O5 R4:U5 F21:G22 N21:O22 J21:K22 R21:U22 F56:G57 J56:K57 N56:O57 R56:U57 F35:G36 J35:K36 N35:O36 R35:U36">
    <cfRule type="cellIs" dxfId="212" priority="109" stopIfTrue="1" operator="equal">
      <formula>1</formula>
    </cfRule>
    <cfRule type="cellIs" dxfId="211" priority="110" stopIfTrue="1" operator="equal">
      <formula>2</formula>
    </cfRule>
    <cfRule type="cellIs" dxfId="210" priority="111" stopIfTrue="1" operator="equal">
      <formula>3</formula>
    </cfRule>
  </conditionalFormatting>
  <conditionalFormatting sqref="P5:Q5 L5:M5 H5:I5 D5:E5 P57:Q57 L57:M57 H57:I57 D57:E57 D36:E36 P36:Q36 H36:I36 L36:M36 D67:E68 H67:I68 P67:Q68 L67:M68 P76:Q78 D76:E78 H76:I78 L76:M78">
    <cfRule type="cellIs" dxfId="209" priority="102" operator="lessThan">
      <formula>0.001</formula>
    </cfRule>
  </conditionalFormatting>
  <conditionalFormatting sqref="D22:E22">
    <cfRule type="cellIs" dxfId="208" priority="98" operator="lessThan">
      <formula>0.001</formula>
    </cfRule>
  </conditionalFormatting>
  <conditionalFormatting sqref="H22:I22">
    <cfRule type="cellIs" dxfId="207" priority="97" operator="lessThan">
      <formula>0.001</formula>
    </cfRule>
  </conditionalFormatting>
  <conditionalFormatting sqref="P22:Q22">
    <cfRule type="cellIs" dxfId="206" priority="95" operator="lessThan">
      <formula>0.001</formula>
    </cfRule>
  </conditionalFormatting>
  <conditionalFormatting sqref="L22:M22">
    <cfRule type="cellIs" dxfId="205" priority="96" operator="lessThan">
      <formula>0.001</formula>
    </cfRule>
  </conditionalFormatting>
  <conditionalFormatting sqref="F6:G15 J6:K15 N6:O15 R6:U15">
    <cfRule type="cellIs" dxfId="204" priority="75" stopIfTrue="1" operator="equal">
      <formula>1</formula>
    </cfRule>
    <cfRule type="cellIs" dxfId="203" priority="76" stopIfTrue="1" operator="equal">
      <formula>2</formula>
    </cfRule>
    <cfRule type="cellIs" dxfId="202" priority="77" stopIfTrue="1" operator="equal">
      <formula>3</formula>
    </cfRule>
  </conditionalFormatting>
  <conditionalFormatting sqref="P6:Q15 L6:M15 H6:I15 D6:E15">
    <cfRule type="cellIs" dxfId="201" priority="74" operator="lessThan">
      <formula>0.001</formula>
    </cfRule>
  </conditionalFormatting>
  <conditionalFormatting sqref="F23:G29 N23:O29 J23:K29 R23:U29">
    <cfRule type="cellIs" dxfId="200" priority="71" stopIfTrue="1" operator="equal">
      <formula>1</formula>
    </cfRule>
    <cfRule type="cellIs" dxfId="199" priority="72" stopIfTrue="1" operator="equal">
      <formula>2</formula>
    </cfRule>
    <cfRule type="cellIs" dxfId="198" priority="73" stopIfTrue="1" operator="equal">
      <formula>3</formula>
    </cfRule>
  </conditionalFormatting>
  <conditionalFormatting sqref="D23:E29">
    <cfRule type="cellIs" dxfId="197" priority="70" operator="lessThan">
      <formula>0.001</formula>
    </cfRule>
  </conditionalFormatting>
  <conditionalFormatting sqref="H23:I29">
    <cfRule type="cellIs" dxfId="196" priority="69" operator="lessThan">
      <formula>0.001</formula>
    </cfRule>
  </conditionalFormatting>
  <conditionalFormatting sqref="P23:Q29">
    <cfRule type="cellIs" dxfId="195" priority="67" operator="lessThan">
      <formula>0.001</formula>
    </cfRule>
  </conditionalFormatting>
  <conditionalFormatting sqref="L23:M29">
    <cfRule type="cellIs" dxfId="194" priority="68" operator="lessThan">
      <formula>0.001</formula>
    </cfRule>
  </conditionalFormatting>
  <conditionalFormatting sqref="F58:G59 J58:K59 N58:O59 R58:U59">
    <cfRule type="cellIs" dxfId="193" priority="64" stopIfTrue="1" operator="equal">
      <formula>1</formula>
    </cfRule>
    <cfRule type="cellIs" dxfId="192" priority="65" stopIfTrue="1" operator="equal">
      <formula>2</formula>
    </cfRule>
    <cfRule type="cellIs" dxfId="191" priority="66" stopIfTrue="1" operator="equal">
      <formula>3</formula>
    </cfRule>
  </conditionalFormatting>
  <conditionalFormatting sqref="P58:Q59 L58:M59 H58:I59 D58:E59">
    <cfRule type="cellIs" dxfId="190" priority="63" operator="lessThan">
      <formula>0.001</formula>
    </cfRule>
  </conditionalFormatting>
  <conditionalFormatting sqref="F37:G50 J37:K50 N37:O50 R37:U50">
    <cfRule type="cellIs" dxfId="189" priority="60" stopIfTrue="1" operator="equal">
      <formula>1</formula>
    </cfRule>
    <cfRule type="cellIs" dxfId="188" priority="61" stopIfTrue="1" operator="equal">
      <formula>2</formula>
    </cfRule>
    <cfRule type="cellIs" dxfId="187" priority="62" stopIfTrue="1" operator="equal">
      <formula>3</formula>
    </cfRule>
  </conditionalFormatting>
  <conditionalFormatting sqref="D37:E50 P37:Q50 H37:I50 L37:M50">
    <cfRule type="cellIs" dxfId="186" priority="59" operator="lessThan">
      <formula>0.001</formula>
    </cfRule>
  </conditionalFormatting>
  <conditionalFormatting sqref="F65:G66 N65:O66 J65:K66 R65:U66">
    <cfRule type="cellIs" dxfId="185" priority="56" stopIfTrue="1" operator="equal">
      <formula>1</formula>
    </cfRule>
    <cfRule type="cellIs" dxfId="184" priority="57" stopIfTrue="1" operator="equal">
      <formula>2</formula>
    </cfRule>
    <cfRule type="cellIs" dxfId="183" priority="58" stopIfTrue="1" operator="equal">
      <formula>3</formula>
    </cfRule>
  </conditionalFormatting>
  <conditionalFormatting sqref="D66:E66">
    <cfRule type="cellIs" dxfId="182" priority="55" operator="lessThan">
      <formula>0.001</formula>
    </cfRule>
  </conditionalFormatting>
  <conditionalFormatting sqref="H66:I66">
    <cfRule type="cellIs" dxfId="181" priority="54" operator="lessThan">
      <formula>0.001</formula>
    </cfRule>
  </conditionalFormatting>
  <conditionalFormatting sqref="P66:Q66">
    <cfRule type="cellIs" dxfId="180" priority="52" operator="lessThan">
      <formula>0.001</formula>
    </cfRule>
  </conditionalFormatting>
  <conditionalFormatting sqref="L66:M66">
    <cfRule type="cellIs" dxfId="179" priority="53" operator="lessThan">
      <formula>0.001</formula>
    </cfRule>
  </conditionalFormatting>
  <conditionalFormatting sqref="F74:G75 N74:O75 J74:K75 R74:U75">
    <cfRule type="cellIs" dxfId="178" priority="42" stopIfTrue="1" operator="equal">
      <formula>1</formula>
    </cfRule>
    <cfRule type="cellIs" dxfId="177" priority="43" stopIfTrue="1" operator="equal">
      <formula>2</formula>
    </cfRule>
    <cfRule type="cellIs" dxfId="176" priority="44" stopIfTrue="1" operator="equal">
      <formula>3</formula>
    </cfRule>
  </conditionalFormatting>
  <conditionalFormatting sqref="D75:E75">
    <cfRule type="cellIs" dxfId="175" priority="41" operator="lessThan">
      <formula>0.001</formula>
    </cfRule>
  </conditionalFormatting>
  <conditionalFormatting sqref="H75:I75">
    <cfRule type="cellIs" dxfId="174" priority="40" operator="lessThan">
      <formula>0.001</formula>
    </cfRule>
  </conditionalFormatting>
  <conditionalFormatting sqref="P75:Q75">
    <cfRule type="cellIs" dxfId="173" priority="38" operator="lessThan">
      <formula>0.001</formula>
    </cfRule>
  </conditionalFormatting>
  <conditionalFormatting sqref="L75:M75">
    <cfRule type="cellIs" dxfId="172" priority="39" operator="lessThan">
      <formula>0.001</formula>
    </cfRule>
  </conditionalFormatting>
  <conditionalFormatting sqref="F67:G68">
    <cfRule type="cellIs" dxfId="171" priority="28" stopIfTrue="1" operator="equal">
      <formula>1</formula>
    </cfRule>
    <cfRule type="cellIs" dxfId="170" priority="29" stopIfTrue="1" operator="equal">
      <formula>2</formula>
    </cfRule>
    <cfRule type="cellIs" dxfId="169" priority="30" stopIfTrue="1" operator="equal">
      <formula>3</formula>
    </cfRule>
  </conditionalFormatting>
  <conditionalFormatting sqref="J67:K68">
    <cfRule type="cellIs" dxfId="168" priority="25" stopIfTrue="1" operator="equal">
      <formula>1</formula>
    </cfRule>
    <cfRule type="cellIs" dxfId="167" priority="26" stopIfTrue="1" operator="equal">
      <formula>2</formula>
    </cfRule>
    <cfRule type="cellIs" dxfId="166" priority="27" stopIfTrue="1" operator="equal">
      <formula>3</formula>
    </cfRule>
  </conditionalFormatting>
  <conditionalFormatting sqref="N67:O68">
    <cfRule type="cellIs" dxfId="165" priority="22" stopIfTrue="1" operator="equal">
      <formula>1</formula>
    </cfRule>
    <cfRule type="cellIs" dxfId="164" priority="23" stopIfTrue="1" operator="equal">
      <formula>2</formula>
    </cfRule>
    <cfRule type="cellIs" dxfId="163" priority="24" stopIfTrue="1" operator="equal">
      <formula>3</formula>
    </cfRule>
  </conditionalFormatting>
  <conditionalFormatting sqref="R67:S68">
    <cfRule type="cellIs" dxfId="162" priority="19" stopIfTrue="1" operator="equal">
      <formula>1</formula>
    </cfRule>
    <cfRule type="cellIs" dxfId="161" priority="20" stopIfTrue="1" operator="equal">
      <formula>2</formula>
    </cfRule>
    <cfRule type="cellIs" dxfId="160" priority="21" stopIfTrue="1" operator="equal">
      <formula>3</formula>
    </cfRule>
  </conditionalFormatting>
  <conditionalFormatting sqref="T67:U68">
    <cfRule type="cellIs" dxfId="159" priority="16" stopIfTrue="1" operator="equal">
      <formula>1</formula>
    </cfRule>
    <cfRule type="cellIs" dxfId="158" priority="17" stopIfTrue="1" operator="equal">
      <formula>2</formula>
    </cfRule>
    <cfRule type="cellIs" dxfId="157" priority="18" stopIfTrue="1" operator="equal">
      <formula>3</formula>
    </cfRule>
  </conditionalFormatting>
  <conditionalFormatting sqref="F76:G78">
    <cfRule type="cellIs" dxfId="156" priority="13" stopIfTrue="1" operator="equal">
      <formula>1</formula>
    </cfRule>
    <cfRule type="cellIs" dxfId="155" priority="14" stopIfTrue="1" operator="equal">
      <formula>2</formula>
    </cfRule>
    <cfRule type="cellIs" dxfId="154" priority="15" stopIfTrue="1" operator="equal">
      <formula>3</formula>
    </cfRule>
  </conditionalFormatting>
  <conditionalFormatting sqref="J76:K78">
    <cfRule type="cellIs" dxfId="153" priority="10" stopIfTrue="1" operator="equal">
      <formula>1</formula>
    </cfRule>
    <cfRule type="cellIs" dxfId="152" priority="11" stopIfTrue="1" operator="equal">
      <formula>2</formula>
    </cfRule>
    <cfRule type="cellIs" dxfId="151" priority="12" stopIfTrue="1" operator="equal">
      <formula>3</formula>
    </cfRule>
  </conditionalFormatting>
  <conditionalFormatting sqref="N76:O78">
    <cfRule type="cellIs" dxfId="150" priority="7" stopIfTrue="1" operator="equal">
      <formula>1</formula>
    </cfRule>
    <cfRule type="cellIs" dxfId="149" priority="8" stopIfTrue="1" operator="equal">
      <formula>2</formula>
    </cfRule>
    <cfRule type="cellIs" dxfId="148" priority="9" stopIfTrue="1" operator="equal">
      <formula>3</formula>
    </cfRule>
  </conditionalFormatting>
  <conditionalFormatting sqref="R76:S78">
    <cfRule type="cellIs" dxfId="147" priority="4" stopIfTrue="1" operator="equal">
      <formula>1</formula>
    </cfRule>
    <cfRule type="cellIs" dxfId="146" priority="5" stopIfTrue="1" operator="equal">
      <formula>2</formula>
    </cfRule>
    <cfRule type="cellIs" dxfId="145" priority="6" stopIfTrue="1" operator="equal">
      <formula>3</formula>
    </cfRule>
  </conditionalFormatting>
  <conditionalFormatting sqref="T76:U78">
    <cfRule type="cellIs" dxfId="144" priority="1" stopIfTrue="1" operator="equal">
      <formula>1</formula>
    </cfRule>
    <cfRule type="cellIs" dxfId="143" priority="2" stopIfTrue="1" operator="equal">
      <formula>2</formula>
    </cfRule>
    <cfRule type="cellIs" dxfId="142" priority="3" stopIfTrue="1" operator="equal">
      <formula>3</formula>
    </cfRule>
  </conditionalFormatting>
  <pageMargins left="0.74803149606299213" right="0.62992125984251968" top="0.9055118110236221" bottom="0.47244094488188981" header="0.51181102362204722" footer="0.43307086614173229"/>
  <pageSetup paperSize="9" scale="51" fitToHeight="0" orientation="landscape" r:id="rId1"/>
  <headerFooter alignWithMargins="0">
    <oddHeader>&amp;C&amp;"-,Regular"&amp;26Stockport Easter Competition 2017</oddHeader>
  </headerFooter>
  <rowBreaks count="1" manualBreakCount="1">
    <brk id="31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8"/>
  <sheetViews>
    <sheetView topLeftCell="A18" zoomScale="70" zoomScaleNormal="70" zoomScalePageLayoutView="60" workbookViewId="0">
      <selection activeCell="E42" sqref="E42"/>
    </sheetView>
  </sheetViews>
  <sheetFormatPr defaultRowHeight="12.75" x14ac:dyDescent="0.2"/>
  <cols>
    <col min="1" max="1" width="6.85546875" style="1" customWidth="1"/>
    <col min="2" max="2" width="27" style="1" customWidth="1"/>
    <col min="3" max="3" width="25.140625" style="1" customWidth="1"/>
    <col min="4" max="4" width="11.28515625" style="2" customWidth="1"/>
    <col min="5" max="5" width="10.7109375" style="2" customWidth="1"/>
    <col min="6" max="7" width="10.7109375" style="1" customWidth="1"/>
    <col min="8" max="9" width="10.7109375" style="2" customWidth="1"/>
    <col min="10" max="11" width="10.7109375" style="1" customWidth="1"/>
    <col min="12" max="12" width="11.85546875" style="2" bestFit="1" customWidth="1"/>
    <col min="13" max="13" width="11.7109375" style="2" customWidth="1"/>
    <col min="14" max="15" width="10.7109375" style="1" customWidth="1"/>
    <col min="16" max="17" width="10.7109375" style="2" customWidth="1"/>
    <col min="18" max="18" width="12" style="1" customWidth="1"/>
    <col min="19" max="19" width="10.7109375" style="1" customWidth="1"/>
    <col min="20" max="20" width="11.85546875" style="1" bestFit="1" customWidth="1"/>
    <col min="21" max="21" width="11.140625" style="1" bestFit="1" customWidth="1"/>
    <col min="22" max="22" width="9.5703125" style="1" customWidth="1"/>
    <col min="23" max="33" width="9.140625" style="1" hidden="1" customWidth="1"/>
    <col min="34" max="16384" width="9.140625" style="3"/>
  </cols>
  <sheetData>
    <row r="2" spans="1:33" ht="33.75" x14ac:dyDescent="0.5">
      <c r="A2" s="44" t="s">
        <v>137</v>
      </c>
      <c r="C2" s="4"/>
      <c r="D2" s="5"/>
      <c r="G2" s="6"/>
    </row>
    <row r="4" spans="1:33" s="11" customFormat="1" ht="18.75" x14ac:dyDescent="0.3">
      <c r="A4" s="7" t="s">
        <v>9</v>
      </c>
      <c r="B4" s="7" t="s">
        <v>8</v>
      </c>
      <c r="C4" s="7" t="s">
        <v>11</v>
      </c>
      <c r="D4" s="51" t="s">
        <v>0</v>
      </c>
      <c r="E4" s="52"/>
      <c r="F4" s="52"/>
      <c r="G4" s="53"/>
      <c r="H4" s="51" t="s">
        <v>1</v>
      </c>
      <c r="I4" s="52"/>
      <c r="J4" s="52"/>
      <c r="K4" s="53"/>
      <c r="L4" s="51" t="s">
        <v>2</v>
      </c>
      <c r="M4" s="52"/>
      <c r="N4" s="52"/>
      <c r="O4" s="53"/>
      <c r="P4" s="51" t="s">
        <v>3</v>
      </c>
      <c r="Q4" s="52"/>
      <c r="R4" s="52"/>
      <c r="S4" s="53"/>
      <c r="T4" s="49" t="s">
        <v>4</v>
      </c>
      <c r="U4" s="54"/>
      <c r="V4" s="8"/>
      <c r="W4" s="9"/>
      <c r="X4" s="9" t="s">
        <v>3</v>
      </c>
      <c r="Y4" s="9"/>
      <c r="Z4" s="10" t="s">
        <v>0</v>
      </c>
      <c r="AA4" s="10"/>
      <c r="AB4" s="9" t="s">
        <v>2</v>
      </c>
      <c r="AC4" s="9"/>
      <c r="AD4" s="10" t="s">
        <v>1</v>
      </c>
      <c r="AE4" s="10"/>
      <c r="AF4" s="10" t="s">
        <v>4</v>
      </c>
      <c r="AG4" s="10"/>
    </row>
    <row r="5" spans="1:33" s="18" customFormat="1" ht="26.25" x14ac:dyDescent="0.3">
      <c r="A5" s="12" t="s">
        <v>7</v>
      </c>
      <c r="B5" s="13"/>
      <c r="C5" s="13"/>
      <c r="D5" s="14" t="s">
        <v>10</v>
      </c>
      <c r="E5" s="14" t="s">
        <v>15</v>
      </c>
      <c r="F5" s="15" t="s">
        <v>5</v>
      </c>
      <c r="G5" s="13" t="s">
        <v>6</v>
      </c>
      <c r="H5" s="14" t="s">
        <v>10</v>
      </c>
      <c r="I5" s="14" t="s">
        <v>15</v>
      </c>
      <c r="J5" s="15" t="s">
        <v>5</v>
      </c>
      <c r="K5" s="13" t="s">
        <v>6</v>
      </c>
      <c r="L5" s="14" t="s">
        <v>10</v>
      </c>
      <c r="M5" s="14" t="s">
        <v>15</v>
      </c>
      <c r="N5" s="15" t="s">
        <v>5</v>
      </c>
      <c r="O5" s="13" t="s">
        <v>6</v>
      </c>
      <c r="P5" s="14" t="s">
        <v>10</v>
      </c>
      <c r="Q5" s="14" t="s">
        <v>15</v>
      </c>
      <c r="R5" s="15" t="s">
        <v>5</v>
      </c>
      <c r="S5" s="13" t="s">
        <v>6</v>
      </c>
      <c r="T5" s="15" t="s">
        <v>5</v>
      </c>
      <c r="U5" s="13" t="s">
        <v>6</v>
      </c>
      <c r="V5" s="16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18.75" x14ac:dyDescent="0.3">
      <c r="A6" s="31">
        <v>85</v>
      </c>
      <c r="B6" s="28" t="s">
        <v>138</v>
      </c>
      <c r="C6" s="21" t="s">
        <v>26</v>
      </c>
      <c r="D6" s="22">
        <v>2.8</v>
      </c>
      <c r="E6" s="22">
        <v>8.75</v>
      </c>
      <c r="F6" s="23">
        <f>D6+E6</f>
        <v>11.55</v>
      </c>
      <c r="G6" s="24">
        <f>VLOOKUP(F6,X$6:Y$11,2,FALSE)</f>
        <v>6</v>
      </c>
      <c r="H6" s="22">
        <v>2</v>
      </c>
      <c r="I6" s="22">
        <v>6.25</v>
      </c>
      <c r="J6" s="23">
        <f>H6+I6</f>
        <v>8.25</v>
      </c>
      <c r="K6" s="24">
        <f>VLOOKUP(J6,Z$6:AA$11,2,FALSE)</f>
        <v>5</v>
      </c>
      <c r="L6" s="22">
        <v>2.7</v>
      </c>
      <c r="M6" s="22">
        <v>5.5670000000000002</v>
      </c>
      <c r="N6" s="23">
        <f>L6+M6</f>
        <v>8.2669999999999995</v>
      </c>
      <c r="O6" s="24">
        <f>VLOOKUP(N6,AB$6:AC$11,2,FALSE)</f>
        <v>6</v>
      </c>
      <c r="P6" s="22">
        <v>2.8</v>
      </c>
      <c r="Q6" s="22">
        <v>7.7</v>
      </c>
      <c r="R6" s="23">
        <f>P6+Q6</f>
        <v>10.5</v>
      </c>
      <c r="S6" s="24">
        <f>VLOOKUP(R6,AD$6:AE$11,2,FALSE)</f>
        <v>5</v>
      </c>
      <c r="T6" s="23">
        <f>R6+N6+J6+F6</f>
        <v>38.567</v>
      </c>
      <c r="U6" s="24">
        <f>VLOOKUP(T6,AF$6:AG$11,2,FALSE)</f>
        <v>6</v>
      </c>
      <c r="W6" s="25">
        <v>1</v>
      </c>
      <c r="X6" s="25">
        <f>LARGE(F$6:F$11,$W6)</f>
        <v>12.05</v>
      </c>
      <c r="Y6" s="25">
        <f>IF(X6=X5,Y5,Y5+1)</f>
        <v>1</v>
      </c>
      <c r="Z6" s="25">
        <f>LARGE(J$6:J$11,$W6)</f>
        <v>10.6</v>
      </c>
      <c r="AA6" s="25">
        <f>IF(Z6=Z5,AA5,AA5+1)</f>
        <v>1</v>
      </c>
      <c r="AB6" s="25">
        <f>LARGE(N$6:N$11,$W6)</f>
        <v>11.2</v>
      </c>
      <c r="AC6" s="25">
        <f>IF(AB6=AB5,AC5,AC5+1)</f>
        <v>1</v>
      </c>
      <c r="AD6" s="25">
        <f>LARGE(R$6:R$11,$W6)</f>
        <v>11.2</v>
      </c>
      <c r="AE6" s="25">
        <f>IF(AD6=AD5,AE5,AE5+1)</f>
        <v>1</v>
      </c>
      <c r="AF6" s="25">
        <f>LARGE(T$6:T$11,$W6)</f>
        <v>44.95</v>
      </c>
      <c r="AG6" s="25">
        <f>IF(AF6=AF5,AG5,AG5+1)</f>
        <v>1</v>
      </c>
    </row>
    <row r="7" spans="1:33" ht="18.75" x14ac:dyDescent="0.3">
      <c r="A7" s="31">
        <v>86</v>
      </c>
      <c r="B7" s="28" t="s">
        <v>139</v>
      </c>
      <c r="C7" s="21" t="s">
        <v>26</v>
      </c>
      <c r="D7" s="22">
        <v>2.8</v>
      </c>
      <c r="E7" s="22">
        <v>8.8000000000000007</v>
      </c>
      <c r="F7" s="23">
        <f t="shared" ref="F7:F11" si="0">D7+E7</f>
        <v>11.600000000000001</v>
      </c>
      <c r="G7" s="24">
        <f t="shared" ref="G7:G11" si="1">VLOOKUP(F7,X$6:Y$11,2,FALSE)</f>
        <v>5</v>
      </c>
      <c r="H7" s="22">
        <v>2.1</v>
      </c>
      <c r="I7" s="22">
        <v>6.85</v>
      </c>
      <c r="J7" s="23">
        <f t="shared" ref="J7:J11" si="2">H7+I7</f>
        <v>8.9499999999999993</v>
      </c>
      <c r="K7" s="24">
        <f t="shared" ref="K7:K11" si="3">VLOOKUP(J7,Z$6:AA$11,2,FALSE)</f>
        <v>4</v>
      </c>
      <c r="L7" s="22">
        <v>2.8</v>
      </c>
      <c r="M7" s="22">
        <v>6.9340000000000002</v>
      </c>
      <c r="N7" s="23">
        <f t="shared" ref="N7:N11" si="4">L7+M7</f>
        <v>9.734</v>
      </c>
      <c r="O7" s="24">
        <f t="shared" ref="O7:O11" si="5">VLOOKUP(N7,AB$6:AC$11,2,FALSE)</f>
        <v>4</v>
      </c>
      <c r="P7" s="22">
        <v>3</v>
      </c>
      <c r="Q7" s="22">
        <v>8</v>
      </c>
      <c r="R7" s="23">
        <f t="shared" ref="R7:R11" si="6">P7+Q7</f>
        <v>11</v>
      </c>
      <c r="S7" s="24">
        <f t="shared" ref="S7:S11" si="7">VLOOKUP(R7,AD$6:AE$11,2,FALSE)</f>
        <v>3</v>
      </c>
      <c r="T7" s="23">
        <f t="shared" ref="T7:T11" si="8">R7+N7+J7+F7</f>
        <v>41.284000000000006</v>
      </c>
      <c r="U7" s="24">
        <f t="shared" ref="U7:U11" si="9">VLOOKUP(T7,AF$6:AG$11,2,FALSE)</f>
        <v>4</v>
      </c>
      <c r="W7" s="25">
        <f>W6+1</f>
        <v>2</v>
      </c>
      <c r="X7" s="25">
        <f t="shared" ref="X7:X11" si="10">LARGE(F$6:F$11,$W7)</f>
        <v>11.95</v>
      </c>
      <c r="Y7" s="25">
        <f t="shared" ref="Y7:Y11" si="11">IF(X7=X6,Y6,Y6+1)</f>
        <v>2</v>
      </c>
      <c r="Z7" s="25">
        <f t="shared" ref="Z7:Z11" si="12">LARGE(J$6:J$11,$W7)</f>
        <v>9.4499999999999993</v>
      </c>
      <c r="AA7" s="25">
        <f t="shared" ref="AA7:AA11" si="13">IF(Z7=Z6,AA6,AA6+1)</f>
        <v>2</v>
      </c>
      <c r="AB7" s="25">
        <f t="shared" ref="AB7:AB11" si="14">LARGE(N$6:N$11,$W7)</f>
        <v>10.734</v>
      </c>
      <c r="AC7" s="25">
        <f t="shared" ref="AC7:AC11" si="15">IF(AB7=AB6,AC6,AC6+1)</f>
        <v>2</v>
      </c>
      <c r="AD7" s="25">
        <f t="shared" ref="AD7:AD11" si="16">LARGE(R$6:R$11,$W7)</f>
        <v>11.1</v>
      </c>
      <c r="AE7" s="25">
        <f t="shared" ref="AE7:AE11" si="17">IF(AD7=AD6,AE6,AE6+1)</f>
        <v>2</v>
      </c>
      <c r="AF7" s="25">
        <f t="shared" ref="AF7:AF11" si="18">LARGE(T$6:T$11,$W7)</f>
        <v>43.084000000000003</v>
      </c>
      <c r="AG7" s="25">
        <f t="shared" ref="AG7:AG11" si="19">IF(AF7=AF6,AG6,AG6+1)</f>
        <v>2</v>
      </c>
    </row>
    <row r="8" spans="1:33" ht="18.75" x14ac:dyDescent="0.3">
      <c r="A8" s="31">
        <v>87</v>
      </c>
      <c r="B8" s="20" t="s">
        <v>140</v>
      </c>
      <c r="C8" s="21" t="s">
        <v>74</v>
      </c>
      <c r="D8" s="22">
        <v>2.8</v>
      </c>
      <c r="E8" s="22">
        <v>9.0500000000000007</v>
      </c>
      <c r="F8" s="23">
        <f t="shared" si="0"/>
        <v>11.850000000000001</v>
      </c>
      <c r="G8" s="24">
        <f t="shared" si="1"/>
        <v>3</v>
      </c>
      <c r="H8" s="22">
        <v>2.2000000000000002</v>
      </c>
      <c r="I8" s="22">
        <v>7</v>
      </c>
      <c r="J8" s="23">
        <f t="shared" si="2"/>
        <v>9.1999999999999993</v>
      </c>
      <c r="K8" s="24">
        <f t="shared" si="3"/>
        <v>3</v>
      </c>
      <c r="L8" s="22">
        <v>3.1</v>
      </c>
      <c r="M8" s="22">
        <v>7.1669999999999998</v>
      </c>
      <c r="N8" s="23">
        <f t="shared" si="4"/>
        <v>10.266999999999999</v>
      </c>
      <c r="O8" s="24">
        <f t="shared" si="5"/>
        <v>3</v>
      </c>
      <c r="P8" s="22">
        <v>3.1</v>
      </c>
      <c r="Q8" s="22">
        <v>7.3</v>
      </c>
      <c r="R8" s="23">
        <f t="shared" si="6"/>
        <v>10.4</v>
      </c>
      <c r="S8" s="24">
        <f t="shared" si="7"/>
        <v>6</v>
      </c>
      <c r="T8" s="23">
        <f t="shared" si="8"/>
        <v>41.716999999999999</v>
      </c>
      <c r="U8" s="24">
        <f t="shared" si="9"/>
        <v>3</v>
      </c>
      <c r="W8" s="25">
        <f>W7+1</f>
        <v>3</v>
      </c>
      <c r="X8" s="25">
        <f t="shared" si="10"/>
        <v>11.850000000000001</v>
      </c>
      <c r="Y8" s="25">
        <f t="shared" si="11"/>
        <v>3</v>
      </c>
      <c r="Z8" s="25">
        <f t="shared" si="12"/>
        <v>9.1999999999999993</v>
      </c>
      <c r="AA8" s="25">
        <f t="shared" si="13"/>
        <v>3</v>
      </c>
      <c r="AB8" s="25">
        <f t="shared" si="14"/>
        <v>10.266999999999999</v>
      </c>
      <c r="AC8" s="25">
        <f t="shared" si="15"/>
        <v>3</v>
      </c>
      <c r="AD8" s="25">
        <f t="shared" si="16"/>
        <v>11</v>
      </c>
      <c r="AE8" s="25">
        <f t="shared" si="17"/>
        <v>3</v>
      </c>
      <c r="AF8" s="25">
        <f t="shared" si="18"/>
        <v>41.716999999999999</v>
      </c>
      <c r="AG8" s="25">
        <f t="shared" si="19"/>
        <v>3</v>
      </c>
    </row>
    <row r="9" spans="1:33" ht="18.75" x14ac:dyDescent="0.3">
      <c r="A9" s="31">
        <v>88</v>
      </c>
      <c r="B9" s="20" t="s">
        <v>141</v>
      </c>
      <c r="C9" s="21" t="s">
        <v>14</v>
      </c>
      <c r="D9" s="22">
        <v>3</v>
      </c>
      <c r="E9" s="22">
        <v>8.9499999999999993</v>
      </c>
      <c r="F9" s="23">
        <f t="shared" si="0"/>
        <v>11.95</v>
      </c>
      <c r="G9" s="24">
        <f t="shared" si="1"/>
        <v>2</v>
      </c>
      <c r="H9" s="22">
        <v>2.6</v>
      </c>
      <c r="I9" s="22">
        <v>8</v>
      </c>
      <c r="J9" s="23">
        <f t="shared" si="2"/>
        <v>10.6</v>
      </c>
      <c r="K9" s="24">
        <f t="shared" si="3"/>
        <v>1</v>
      </c>
      <c r="L9" s="22">
        <v>3.2</v>
      </c>
      <c r="M9" s="22">
        <v>8</v>
      </c>
      <c r="N9" s="23">
        <f t="shared" si="4"/>
        <v>11.2</v>
      </c>
      <c r="O9" s="24">
        <f t="shared" si="5"/>
        <v>1</v>
      </c>
      <c r="P9" s="22">
        <v>3.1</v>
      </c>
      <c r="Q9" s="22">
        <v>8.1</v>
      </c>
      <c r="R9" s="23">
        <f t="shared" si="6"/>
        <v>11.2</v>
      </c>
      <c r="S9" s="24">
        <f t="shared" si="7"/>
        <v>1</v>
      </c>
      <c r="T9" s="23">
        <f t="shared" si="8"/>
        <v>44.95</v>
      </c>
      <c r="U9" s="24">
        <f t="shared" si="9"/>
        <v>1</v>
      </c>
      <c r="W9" s="25">
        <f>W8+1</f>
        <v>4</v>
      </c>
      <c r="X9" s="25">
        <f t="shared" si="10"/>
        <v>11.8</v>
      </c>
      <c r="Y9" s="25">
        <f t="shared" si="11"/>
        <v>4</v>
      </c>
      <c r="Z9" s="25">
        <f t="shared" si="12"/>
        <v>9.1999999999999993</v>
      </c>
      <c r="AA9" s="25">
        <f t="shared" si="13"/>
        <v>3</v>
      </c>
      <c r="AB9" s="25">
        <f t="shared" si="14"/>
        <v>9.734</v>
      </c>
      <c r="AC9" s="25">
        <f t="shared" si="15"/>
        <v>4</v>
      </c>
      <c r="AD9" s="25">
        <f t="shared" si="16"/>
        <v>10.93</v>
      </c>
      <c r="AE9" s="25">
        <f t="shared" si="17"/>
        <v>4</v>
      </c>
      <c r="AF9" s="25">
        <f t="shared" si="18"/>
        <v>41.284000000000006</v>
      </c>
      <c r="AG9" s="25">
        <f t="shared" si="19"/>
        <v>4</v>
      </c>
    </row>
    <row r="10" spans="1:33" ht="18.75" x14ac:dyDescent="0.3">
      <c r="A10" s="31">
        <v>89</v>
      </c>
      <c r="B10" s="20" t="s">
        <v>142</v>
      </c>
      <c r="C10" s="21" t="s">
        <v>14</v>
      </c>
      <c r="D10" s="22">
        <v>2.8</v>
      </c>
      <c r="E10" s="22">
        <v>9</v>
      </c>
      <c r="F10" s="23">
        <f t="shared" si="0"/>
        <v>11.8</v>
      </c>
      <c r="G10" s="24">
        <f t="shared" si="1"/>
        <v>4</v>
      </c>
      <c r="H10" s="22">
        <v>1.9</v>
      </c>
      <c r="I10" s="22">
        <v>7.55</v>
      </c>
      <c r="J10" s="23">
        <f t="shared" si="2"/>
        <v>9.4499999999999993</v>
      </c>
      <c r="K10" s="24">
        <f t="shared" si="3"/>
        <v>2</v>
      </c>
      <c r="L10" s="22">
        <v>3</v>
      </c>
      <c r="M10" s="22">
        <v>7.734</v>
      </c>
      <c r="N10" s="23">
        <f t="shared" si="4"/>
        <v>10.734</v>
      </c>
      <c r="O10" s="24">
        <f t="shared" si="5"/>
        <v>2</v>
      </c>
      <c r="P10" s="22">
        <v>3.1</v>
      </c>
      <c r="Q10" s="22">
        <v>8</v>
      </c>
      <c r="R10" s="23">
        <f t="shared" si="6"/>
        <v>11.1</v>
      </c>
      <c r="S10" s="24">
        <f t="shared" si="7"/>
        <v>2</v>
      </c>
      <c r="T10" s="23">
        <f t="shared" si="8"/>
        <v>43.084000000000003</v>
      </c>
      <c r="U10" s="24">
        <f t="shared" si="9"/>
        <v>2</v>
      </c>
      <c r="W10" s="25">
        <f>W9+1</f>
        <v>5</v>
      </c>
      <c r="X10" s="25">
        <f t="shared" si="10"/>
        <v>11.600000000000001</v>
      </c>
      <c r="Y10" s="25">
        <f t="shared" si="11"/>
        <v>5</v>
      </c>
      <c r="Z10" s="25">
        <f t="shared" si="12"/>
        <v>8.9499999999999993</v>
      </c>
      <c r="AA10" s="25">
        <f t="shared" si="13"/>
        <v>4</v>
      </c>
      <c r="AB10" s="25">
        <f t="shared" si="14"/>
        <v>9</v>
      </c>
      <c r="AC10" s="25">
        <f t="shared" si="15"/>
        <v>5</v>
      </c>
      <c r="AD10" s="25">
        <f t="shared" si="16"/>
        <v>10.5</v>
      </c>
      <c r="AE10" s="25">
        <f t="shared" si="17"/>
        <v>5</v>
      </c>
      <c r="AF10" s="25">
        <f t="shared" si="18"/>
        <v>41.18</v>
      </c>
      <c r="AG10" s="25">
        <f t="shared" si="19"/>
        <v>5</v>
      </c>
    </row>
    <row r="11" spans="1:33" ht="18.75" x14ac:dyDescent="0.3">
      <c r="A11" s="31">
        <v>90</v>
      </c>
      <c r="B11" s="20" t="s">
        <v>143</v>
      </c>
      <c r="C11" s="21" t="s">
        <v>13</v>
      </c>
      <c r="D11" s="22">
        <v>3</v>
      </c>
      <c r="E11" s="22">
        <v>9.0500000000000007</v>
      </c>
      <c r="F11" s="23">
        <f t="shared" si="0"/>
        <v>12.05</v>
      </c>
      <c r="G11" s="24">
        <f t="shared" si="1"/>
        <v>1</v>
      </c>
      <c r="H11" s="22">
        <v>2.2000000000000002</v>
      </c>
      <c r="I11" s="22">
        <v>7</v>
      </c>
      <c r="J11" s="23">
        <f t="shared" si="2"/>
        <v>9.1999999999999993</v>
      </c>
      <c r="K11" s="24">
        <f t="shared" si="3"/>
        <v>3</v>
      </c>
      <c r="L11" s="22">
        <v>3.1</v>
      </c>
      <c r="M11" s="22">
        <v>5.9</v>
      </c>
      <c r="N11" s="23">
        <f t="shared" si="4"/>
        <v>9</v>
      </c>
      <c r="O11" s="24">
        <f t="shared" si="5"/>
        <v>5</v>
      </c>
      <c r="P11" s="22">
        <v>3.2</v>
      </c>
      <c r="Q11" s="22">
        <v>7.73</v>
      </c>
      <c r="R11" s="23">
        <f t="shared" si="6"/>
        <v>10.93</v>
      </c>
      <c r="S11" s="24">
        <f t="shared" si="7"/>
        <v>4</v>
      </c>
      <c r="T11" s="23">
        <f t="shared" si="8"/>
        <v>41.18</v>
      </c>
      <c r="U11" s="24">
        <f t="shared" si="9"/>
        <v>5</v>
      </c>
      <c r="W11" s="25">
        <v>6</v>
      </c>
      <c r="X11" s="25">
        <f t="shared" si="10"/>
        <v>11.55</v>
      </c>
      <c r="Y11" s="25">
        <f t="shared" si="11"/>
        <v>6</v>
      </c>
      <c r="Z11" s="25">
        <f t="shared" si="12"/>
        <v>8.25</v>
      </c>
      <c r="AA11" s="25">
        <f t="shared" si="13"/>
        <v>5</v>
      </c>
      <c r="AB11" s="25">
        <f t="shared" si="14"/>
        <v>8.2669999999999995</v>
      </c>
      <c r="AC11" s="25">
        <f t="shared" si="15"/>
        <v>6</v>
      </c>
      <c r="AD11" s="25">
        <f t="shared" si="16"/>
        <v>10.4</v>
      </c>
      <c r="AE11" s="25">
        <f t="shared" si="17"/>
        <v>6</v>
      </c>
      <c r="AF11" s="25">
        <f t="shared" si="18"/>
        <v>38.567</v>
      </c>
      <c r="AG11" s="25">
        <f t="shared" si="19"/>
        <v>6</v>
      </c>
    </row>
    <row r="14" spans="1:33" ht="33.75" x14ac:dyDescent="0.5">
      <c r="A14" s="44" t="s">
        <v>56</v>
      </c>
      <c r="C14" s="4"/>
      <c r="D14" s="5"/>
      <c r="G14" s="6"/>
    </row>
    <row r="16" spans="1:33" s="11" customFormat="1" ht="18.75" x14ac:dyDescent="0.3">
      <c r="A16" s="7" t="s">
        <v>9</v>
      </c>
      <c r="B16" s="7" t="s">
        <v>8</v>
      </c>
      <c r="C16" s="7" t="s">
        <v>11</v>
      </c>
      <c r="D16" s="51" t="s">
        <v>0</v>
      </c>
      <c r="E16" s="52"/>
      <c r="F16" s="52"/>
      <c r="G16" s="53"/>
      <c r="H16" s="51" t="s">
        <v>1</v>
      </c>
      <c r="I16" s="52"/>
      <c r="J16" s="52"/>
      <c r="K16" s="53"/>
      <c r="L16" s="51" t="s">
        <v>2</v>
      </c>
      <c r="M16" s="52"/>
      <c r="N16" s="52"/>
      <c r="O16" s="53"/>
      <c r="P16" s="51" t="s">
        <v>3</v>
      </c>
      <c r="Q16" s="52"/>
      <c r="R16" s="52"/>
      <c r="S16" s="53"/>
      <c r="T16" s="49" t="s">
        <v>4</v>
      </c>
      <c r="U16" s="54"/>
      <c r="V16" s="8"/>
      <c r="W16" s="9"/>
      <c r="X16" s="9" t="s">
        <v>3</v>
      </c>
      <c r="Y16" s="9"/>
      <c r="Z16" s="10" t="s">
        <v>0</v>
      </c>
      <c r="AA16" s="10"/>
      <c r="AB16" s="9" t="s">
        <v>2</v>
      </c>
      <c r="AC16" s="9"/>
      <c r="AD16" s="10" t="s">
        <v>1</v>
      </c>
      <c r="AE16" s="10"/>
      <c r="AF16" s="10" t="s">
        <v>4</v>
      </c>
      <c r="AG16" s="10"/>
    </row>
    <row r="17" spans="1:33" s="18" customFormat="1" ht="26.25" x14ac:dyDescent="0.3">
      <c r="A17" s="12" t="s">
        <v>7</v>
      </c>
      <c r="B17" s="13"/>
      <c r="C17" s="13"/>
      <c r="D17" s="14" t="s">
        <v>10</v>
      </c>
      <c r="E17" s="14" t="s">
        <v>15</v>
      </c>
      <c r="F17" s="15" t="s">
        <v>5</v>
      </c>
      <c r="G17" s="13" t="s">
        <v>6</v>
      </c>
      <c r="H17" s="14" t="s">
        <v>10</v>
      </c>
      <c r="I17" s="14" t="s">
        <v>15</v>
      </c>
      <c r="J17" s="15" t="s">
        <v>5</v>
      </c>
      <c r="K17" s="13" t="s">
        <v>6</v>
      </c>
      <c r="L17" s="14" t="s">
        <v>10</v>
      </c>
      <c r="M17" s="14" t="s">
        <v>15</v>
      </c>
      <c r="N17" s="15" t="s">
        <v>5</v>
      </c>
      <c r="O17" s="13" t="s">
        <v>6</v>
      </c>
      <c r="P17" s="14" t="s">
        <v>10</v>
      </c>
      <c r="Q17" s="14" t="s">
        <v>15</v>
      </c>
      <c r="R17" s="15" t="s">
        <v>5</v>
      </c>
      <c r="S17" s="13" t="s">
        <v>6</v>
      </c>
      <c r="T17" s="15" t="s">
        <v>5</v>
      </c>
      <c r="U17" s="13" t="s">
        <v>6</v>
      </c>
      <c r="V17" s="1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ht="18.75" x14ac:dyDescent="0.3">
      <c r="A18" s="26">
        <v>96</v>
      </c>
      <c r="B18" s="20" t="s">
        <v>50</v>
      </c>
      <c r="C18" s="21" t="s">
        <v>14</v>
      </c>
      <c r="D18" s="22">
        <v>2.8</v>
      </c>
      <c r="E18" s="22">
        <v>8.6999999999999993</v>
      </c>
      <c r="F18" s="23">
        <f t="shared" ref="F18" si="20">D18+E18</f>
        <v>11.5</v>
      </c>
      <c r="G18" s="24">
        <f>VLOOKUP(F18,X$18:Y$24,2,FALSE)</f>
        <v>2</v>
      </c>
      <c r="H18" s="22">
        <v>2.6</v>
      </c>
      <c r="I18" s="22">
        <v>7.05</v>
      </c>
      <c r="J18" s="23">
        <f t="shared" ref="J18" si="21">H18+I18</f>
        <v>9.65</v>
      </c>
      <c r="K18" s="24">
        <f>VLOOKUP(J18,Z$18:AA$24,2,FALSE)</f>
        <v>3</v>
      </c>
      <c r="L18" s="22">
        <v>3.2</v>
      </c>
      <c r="M18" s="22">
        <v>7.6</v>
      </c>
      <c r="N18" s="23">
        <f t="shared" ref="N18" si="22">L18+M18</f>
        <v>10.8</v>
      </c>
      <c r="O18" s="24">
        <f>VLOOKUP(N18,AB$18:AC$24,2,FALSE)</f>
        <v>2</v>
      </c>
      <c r="P18" s="22">
        <v>3.1</v>
      </c>
      <c r="Q18" s="22">
        <v>8.1</v>
      </c>
      <c r="R18" s="23">
        <f t="shared" ref="R18" si="23">P18+Q18</f>
        <v>11.2</v>
      </c>
      <c r="S18" s="24">
        <f>VLOOKUP(R18,AD$18:AE$24,2,FALSE)</f>
        <v>2</v>
      </c>
      <c r="T18" s="23">
        <f t="shared" ref="T18" si="24">R18+N18+J18+F18</f>
        <v>43.15</v>
      </c>
      <c r="U18" s="24">
        <f>VLOOKUP(T18,AF$18:AG$24,2,FALSE)</f>
        <v>2</v>
      </c>
      <c r="W18" s="25">
        <v>1</v>
      </c>
      <c r="X18" s="25">
        <f>LARGE(F$18:F$24,$W18)</f>
        <v>12.15</v>
      </c>
      <c r="Y18" s="25">
        <f t="shared" ref="Y18" si="25">IF(X18=X17,Y17,Y17+1)</f>
        <v>1</v>
      </c>
      <c r="Z18" s="25">
        <f>LARGE(J$18:J$24,$W18)</f>
        <v>10.3</v>
      </c>
      <c r="AA18" s="25">
        <f t="shared" ref="AA18" si="26">IF(Z18=Z17,AA17,AA17+1)</f>
        <v>1</v>
      </c>
      <c r="AB18" s="25">
        <f>LARGE(N$18:N$24,$W18)</f>
        <v>11.167</v>
      </c>
      <c r="AC18" s="25">
        <f t="shared" ref="AC18" si="27">IF(AB18=AB17,AC17,AC17+1)</f>
        <v>1</v>
      </c>
      <c r="AD18" s="25">
        <f>LARGE(R$18:R$24,$W18)</f>
        <v>11.27</v>
      </c>
      <c r="AE18" s="25">
        <f t="shared" ref="AE18" si="28">IF(AD18=AD17,AE17,AE17+1)</f>
        <v>1</v>
      </c>
      <c r="AF18" s="25">
        <f>LARGE(T$18:T$24,$W18)</f>
        <v>44.419999999999995</v>
      </c>
      <c r="AG18" s="25">
        <f t="shared" ref="AG18" si="29">IF(AF18=AF17,AG17,AG17+1)</f>
        <v>1</v>
      </c>
    </row>
    <row r="19" spans="1:33" ht="18.75" x14ac:dyDescent="0.3">
      <c r="A19" s="31">
        <v>97</v>
      </c>
      <c r="B19" s="20" t="s">
        <v>144</v>
      </c>
      <c r="C19" s="21" t="s">
        <v>14</v>
      </c>
      <c r="D19" s="22">
        <v>3</v>
      </c>
      <c r="E19" s="22">
        <v>9.15</v>
      </c>
      <c r="F19" s="23">
        <f t="shared" ref="F19:F24" si="30">D19+E19</f>
        <v>12.15</v>
      </c>
      <c r="G19" s="24">
        <f t="shared" ref="G19:G24" si="31">VLOOKUP(F19,X$18:Y$24,2,FALSE)</f>
        <v>1</v>
      </c>
      <c r="H19" s="22">
        <v>2.6</v>
      </c>
      <c r="I19" s="22">
        <v>7.7</v>
      </c>
      <c r="J19" s="23">
        <f t="shared" ref="J19:J24" si="32">H19+I19</f>
        <v>10.3</v>
      </c>
      <c r="K19" s="24">
        <f t="shared" ref="K19:K24" si="33">VLOOKUP(J19,Z$18:AA$24,2,FALSE)</f>
        <v>1</v>
      </c>
      <c r="L19" s="22">
        <v>3.4</v>
      </c>
      <c r="M19" s="22">
        <v>7.3</v>
      </c>
      <c r="N19" s="23">
        <f t="shared" ref="N19:N24" si="34">L19+M19</f>
        <v>10.7</v>
      </c>
      <c r="O19" s="24">
        <f t="shared" ref="O19:O24" si="35">VLOOKUP(N19,AB$18:AC$24,2,FALSE)</f>
        <v>3</v>
      </c>
      <c r="P19" s="22">
        <v>3.3</v>
      </c>
      <c r="Q19" s="22">
        <v>7.97</v>
      </c>
      <c r="R19" s="23">
        <f t="shared" ref="R19:R24" si="36">P19+Q19</f>
        <v>11.27</v>
      </c>
      <c r="S19" s="24">
        <f t="shared" ref="S19:S24" si="37">VLOOKUP(R19,AD$18:AE$24,2,FALSE)</f>
        <v>1</v>
      </c>
      <c r="T19" s="23">
        <f t="shared" ref="T19:T24" si="38">R19+N19+J19+F19</f>
        <v>44.419999999999995</v>
      </c>
      <c r="U19" s="24">
        <f t="shared" ref="U19:U24" si="39">VLOOKUP(T19,AF$18:AG$24,2,FALSE)</f>
        <v>1</v>
      </c>
      <c r="W19" s="25">
        <f>W18+1</f>
        <v>2</v>
      </c>
      <c r="X19" s="25">
        <f t="shared" ref="X19:X24" si="40">LARGE(F$18:F$24,$W19)</f>
        <v>11.5</v>
      </c>
      <c r="Y19" s="25">
        <f t="shared" ref="Y19:Y24" si="41">IF(X19=X18,Y18,Y18+1)</f>
        <v>2</v>
      </c>
      <c r="Z19" s="25">
        <f t="shared" ref="Z19:Z24" si="42">LARGE(J$18:J$24,$W19)</f>
        <v>10.199999999999999</v>
      </c>
      <c r="AA19" s="25">
        <f t="shared" ref="AA19:AA24" si="43">IF(Z19=Z18,AA18,AA18+1)</f>
        <v>2</v>
      </c>
      <c r="AB19" s="25">
        <f t="shared" ref="AB19:AB24" si="44">LARGE(N$18:N$24,$W19)</f>
        <v>10.8</v>
      </c>
      <c r="AC19" s="25">
        <f t="shared" ref="AC19:AC24" si="45">IF(AB19=AB18,AC18,AC18+1)</f>
        <v>2</v>
      </c>
      <c r="AD19" s="25">
        <f t="shared" ref="AD19:AD24" si="46">LARGE(R$18:R$24,$W19)</f>
        <v>11.2</v>
      </c>
      <c r="AE19" s="25">
        <f t="shared" ref="AE19:AE24" si="47">IF(AD19=AD18,AE18,AE18+1)</f>
        <v>2</v>
      </c>
      <c r="AF19" s="25">
        <f t="shared" ref="AF19:AF24" si="48">LARGE(T$18:T$24,$W19)</f>
        <v>43.15</v>
      </c>
      <c r="AG19" s="25">
        <f t="shared" ref="AG19:AG24" si="49">IF(AF19=AF18,AG18,AG18+1)</f>
        <v>2</v>
      </c>
    </row>
    <row r="20" spans="1:33" ht="18.75" x14ac:dyDescent="0.3">
      <c r="A20" s="31">
        <v>98</v>
      </c>
      <c r="B20" s="21" t="s">
        <v>45</v>
      </c>
      <c r="C20" s="21" t="s">
        <v>37</v>
      </c>
      <c r="D20" s="22">
        <v>2</v>
      </c>
      <c r="E20" s="22">
        <v>8.75</v>
      </c>
      <c r="F20" s="23">
        <f t="shared" si="30"/>
        <v>10.75</v>
      </c>
      <c r="G20" s="24">
        <f t="shared" si="31"/>
        <v>5</v>
      </c>
      <c r="H20" s="22">
        <v>1.9</v>
      </c>
      <c r="I20" s="22">
        <v>6</v>
      </c>
      <c r="J20" s="23">
        <f t="shared" si="32"/>
        <v>7.9</v>
      </c>
      <c r="K20" s="24">
        <f t="shared" si="33"/>
        <v>7</v>
      </c>
      <c r="L20" s="22">
        <v>2.7</v>
      </c>
      <c r="M20" s="22">
        <v>6.9669999999999996</v>
      </c>
      <c r="N20" s="23">
        <f t="shared" si="34"/>
        <v>9.6669999999999998</v>
      </c>
      <c r="O20" s="24">
        <f t="shared" si="35"/>
        <v>6</v>
      </c>
      <c r="P20" s="22">
        <v>1.9</v>
      </c>
      <c r="Q20" s="22">
        <v>7.94</v>
      </c>
      <c r="R20" s="23">
        <f t="shared" si="36"/>
        <v>9.84</v>
      </c>
      <c r="S20" s="24">
        <f t="shared" si="37"/>
        <v>7</v>
      </c>
      <c r="T20" s="23">
        <f t="shared" si="38"/>
        <v>38.156999999999996</v>
      </c>
      <c r="U20" s="24">
        <f t="shared" si="39"/>
        <v>7</v>
      </c>
      <c r="W20" s="25">
        <f>W19+1</f>
        <v>3</v>
      </c>
      <c r="X20" s="25">
        <f t="shared" si="40"/>
        <v>11.45</v>
      </c>
      <c r="Y20" s="25">
        <f t="shared" si="41"/>
        <v>3</v>
      </c>
      <c r="Z20" s="25">
        <f t="shared" si="42"/>
        <v>9.65</v>
      </c>
      <c r="AA20" s="25">
        <f t="shared" si="43"/>
        <v>3</v>
      </c>
      <c r="AB20" s="25">
        <f t="shared" si="44"/>
        <v>10.7</v>
      </c>
      <c r="AC20" s="25">
        <f t="shared" si="45"/>
        <v>3</v>
      </c>
      <c r="AD20" s="25">
        <f t="shared" si="46"/>
        <v>11.100000000000001</v>
      </c>
      <c r="AE20" s="25">
        <f t="shared" si="47"/>
        <v>3</v>
      </c>
      <c r="AF20" s="25">
        <f t="shared" si="48"/>
        <v>42.567000000000007</v>
      </c>
      <c r="AG20" s="25">
        <f t="shared" si="49"/>
        <v>3</v>
      </c>
    </row>
    <row r="21" spans="1:33" ht="18.75" x14ac:dyDescent="0.3">
      <c r="A21" s="31">
        <v>99</v>
      </c>
      <c r="B21" s="21" t="s">
        <v>145</v>
      </c>
      <c r="C21" s="21" t="s">
        <v>37</v>
      </c>
      <c r="D21" s="22">
        <v>2.8</v>
      </c>
      <c r="E21" s="22">
        <v>8.65</v>
      </c>
      <c r="F21" s="23">
        <f t="shared" si="30"/>
        <v>11.45</v>
      </c>
      <c r="G21" s="24">
        <f t="shared" si="31"/>
        <v>3</v>
      </c>
      <c r="H21" s="22">
        <v>1.9</v>
      </c>
      <c r="I21" s="22">
        <v>6.9</v>
      </c>
      <c r="J21" s="23">
        <f t="shared" si="32"/>
        <v>8.8000000000000007</v>
      </c>
      <c r="K21" s="24">
        <f t="shared" si="33"/>
        <v>6</v>
      </c>
      <c r="L21" s="22">
        <v>2.7</v>
      </c>
      <c r="M21" s="22">
        <v>6.8</v>
      </c>
      <c r="N21" s="23">
        <f t="shared" si="34"/>
        <v>9.5</v>
      </c>
      <c r="O21" s="24">
        <f t="shared" si="35"/>
        <v>7</v>
      </c>
      <c r="P21" s="22">
        <v>3</v>
      </c>
      <c r="Q21" s="22">
        <v>7.87</v>
      </c>
      <c r="R21" s="23">
        <f t="shared" si="36"/>
        <v>10.870000000000001</v>
      </c>
      <c r="S21" s="24">
        <f t="shared" si="37"/>
        <v>6</v>
      </c>
      <c r="T21" s="23">
        <f t="shared" si="38"/>
        <v>40.620000000000005</v>
      </c>
      <c r="U21" s="24">
        <f t="shared" si="39"/>
        <v>5</v>
      </c>
      <c r="W21" s="25">
        <f>W20+1</f>
        <v>4</v>
      </c>
      <c r="X21" s="25">
        <f t="shared" si="40"/>
        <v>11.3</v>
      </c>
      <c r="Y21" s="25">
        <f t="shared" si="41"/>
        <v>4</v>
      </c>
      <c r="Z21" s="25">
        <f t="shared" si="42"/>
        <v>9.0500000000000007</v>
      </c>
      <c r="AA21" s="25">
        <f t="shared" si="43"/>
        <v>4</v>
      </c>
      <c r="AB21" s="25">
        <f t="shared" si="44"/>
        <v>10.334</v>
      </c>
      <c r="AC21" s="25">
        <f t="shared" si="45"/>
        <v>4</v>
      </c>
      <c r="AD21" s="25">
        <f t="shared" si="46"/>
        <v>10.97</v>
      </c>
      <c r="AE21" s="25">
        <f t="shared" si="47"/>
        <v>4</v>
      </c>
      <c r="AF21" s="25">
        <f t="shared" si="48"/>
        <v>41.433999999999997</v>
      </c>
      <c r="AG21" s="25">
        <f t="shared" si="49"/>
        <v>4</v>
      </c>
    </row>
    <row r="22" spans="1:33" ht="18.75" x14ac:dyDescent="0.3">
      <c r="A22" s="31">
        <v>100</v>
      </c>
      <c r="B22" s="20" t="s">
        <v>146</v>
      </c>
      <c r="C22" s="21" t="s">
        <v>12</v>
      </c>
      <c r="D22" s="22">
        <v>2</v>
      </c>
      <c r="E22" s="22">
        <v>8.4</v>
      </c>
      <c r="F22" s="23">
        <f t="shared" si="30"/>
        <v>10.4</v>
      </c>
      <c r="G22" s="24">
        <f t="shared" si="31"/>
        <v>6</v>
      </c>
      <c r="H22" s="22">
        <v>1.9</v>
      </c>
      <c r="I22" s="22">
        <v>7.15</v>
      </c>
      <c r="J22" s="23">
        <f t="shared" si="32"/>
        <v>9.0500000000000007</v>
      </c>
      <c r="K22" s="24">
        <f t="shared" si="33"/>
        <v>4</v>
      </c>
      <c r="L22" s="22">
        <v>2.8</v>
      </c>
      <c r="M22" s="22">
        <v>7.1</v>
      </c>
      <c r="N22" s="23">
        <f t="shared" si="34"/>
        <v>9.8999999999999986</v>
      </c>
      <c r="O22" s="24">
        <f t="shared" si="35"/>
        <v>5</v>
      </c>
      <c r="P22" s="22">
        <v>2.9</v>
      </c>
      <c r="Q22" s="22">
        <v>8.07</v>
      </c>
      <c r="R22" s="23">
        <f t="shared" si="36"/>
        <v>10.97</v>
      </c>
      <c r="S22" s="24">
        <f t="shared" si="37"/>
        <v>4</v>
      </c>
      <c r="T22" s="23">
        <f t="shared" si="38"/>
        <v>40.32</v>
      </c>
      <c r="U22" s="24">
        <f t="shared" si="39"/>
        <v>6</v>
      </c>
      <c r="W22" s="25">
        <v>5</v>
      </c>
      <c r="X22" s="25">
        <f t="shared" si="40"/>
        <v>10.75</v>
      </c>
      <c r="Y22" s="25">
        <f t="shared" si="41"/>
        <v>5</v>
      </c>
      <c r="Z22" s="25">
        <f t="shared" si="42"/>
        <v>9</v>
      </c>
      <c r="AA22" s="25">
        <f t="shared" si="43"/>
        <v>5</v>
      </c>
      <c r="AB22" s="25">
        <f t="shared" si="44"/>
        <v>9.8999999999999986</v>
      </c>
      <c r="AC22" s="25">
        <f t="shared" si="45"/>
        <v>5</v>
      </c>
      <c r="AD22" s="25">
        <f t="shared" si="46"/>
        <v>10.9</v>
      </c>
      <c r="AE22" s="25">
        <f t="shared" si="47"/>
        <v>5</v>
      </c>
      <c r="AF22" s="25">
        <f t="shared" si="48"/>
        <v>40.620000000000005</v>
      </c>
      <c r="AG22" s="25">
        <f t="shared" si="49"/>
        <v>5</v>
      </c>
    </row>
    <row r="23" spans="1:33" ht="18.75" x14ac:dyDescent="0.3">
      <c r="A23" s="31">
        <v>101</v>
      </c>
      <c r="B23" s="27" t="s">
        <v>147</v>
      </c>
      <c r="C23" s="21" t="s">
        <v>67</v>
      </c>
      <c r="D23" s="22">
        <v>2</v>
      </c>
      <c r="E23" s="22">
        <v>8</v>
      </c>
      <c r="F23" s="23">
        <f t="shared" si="30"/>
        <v>10</v>
      </c>
      <c r="G23" s="24">
        <f t="shared" si="31"/>
        <v>7</v>
      </c>
      <c r="H23" s="22">
        <v>2.4</v>
      </c>
      <c r="I23" s="22">
        <v>7.8</v>
      </c>
      <c r="J23" s="23">
        <f t="shared" si="32"/>
        <v>10.199999999999999</v>
      </c>
      <c r="K23" s="24">
        <f t="shared" si="33"/>
        <v>2</v>
      </c>
      <c r="L23" s="22">
        <v>2.9</v>
      </c>
      <c r="M23" s="22">
        <v>7.4340000000000002</v>
      </c>
      <c r="N23" s="23">
        <f t="shared" si="34"/>
        <v>10.334</v>
      </c>
      <c r="O23" s="24">
        <f t="shared" si="35"/>
        <v>4</v>
      </c>
      <c r="P23" s="22">
        <v>3</v>
      </c>
      <c r="Q23" s="22">
        <v>7.9</v>
      </c>
      <c r="R23" s="23">
        <f t="shared" si="36"/>
        <v>10.9</v>
      </c>
      <c r="S23" s="24">
        <f t="shared" si="37"/>
        <v>5</v>
      </c>
      <c r="T23" s="23">
        <f t="shared" si="38"/>
        <v>41.433999999999997</v>
      </c>
      <c r="U23" s="24">
        <f t="shared" si="39"/>
        <v>4</v>
      </c>
      <c r="W23" s="25">
        <v>6</v>
      </c>
      <c r="X23" s="25">
        <f t="shared" si="40"/>
        <v>10.4</v>
      </c>
      <c r="Y23" s="25">
        <f t="shared" si="41"/>
        <v>6</v>
      </c>
      <c r="Z23" s="25">
        <f t="shared" si="42"/>
        <v>8.8000000000000007</v>
      </c>
      <c r="AA23" s="25">
        <f t="shared" si="43"/>
        <v>6</v>
      </c>
      <c r="AB23" s="25">
        <f t="shared" si="44"/>
        <v>9.6669999999999998</v>
      </c>
      <c r="AC23" s="25">
        <f t="shared" si="45"/>
        <v>6</v>
      </c>
      <c r="AD23" s="25">
        <f t="shared" si="46"/>
        <v>10.870000000000001</v>
      </c>
      <c r="AE23" s="25">
        <f t="shared" si="47"/>
        <v>6</v>
      </c>
      <c r="AF23" s="25">
        <f t="shared" si="48"/>
        <v>40.32</v>
      </c>
      <c r="AG23" s="25">
        <f t="shared" si="49"/>
        <v>6</v>
      </c>
    </row>
    <row r="24" spans="1:33" ht="18.75" x14ac:dyDescent="0.3">
      <c r="A24" s="31">
        <v>102</v>
      </c>
      <c r="B24" s="20" t="s">
        <v>148</v>
      </c>
      <c r="C24" s="21" t="s">
        <v>74</v>
      </c>
      <c r="D24" s="22">
        <v>2.8</v>
      </c>
      <c r="E24" s="22">
        <v>8.5</v>
      </c>
      <c r="F24" s="23">
        <f t="shared" si="30"/>
        <v>11.3</v>
      </c>
      <c r="G24" s="24">
        <f t="shared" si="31"/>
        <v>4</v>
      </c>
      <c r="H24" s="22">
        <v>1.9</v>
      </c>
      <c r="I24" s="22">
        <v>7.1</v>
      </c>
      <c r="J24" s="23">
        <f t="shared" si="32"/>
        <v>9</v>
      </c>
      <c r="K24" s="24">
        <f t="shared" si="33"/>
        <v>5</v>
      </c>
      <c r="L24" s="22">
        <v>3.3</v>
      </c>
      <c r="M24" s="22">
        <v>7.867</v>
      </c>
      <c r="N24" s="23">
        <f t="shared" si="34"/>
        <v>11.167</v>
      </c>
      <c r="O24" s="24">
        <f t="shared" si="35"/>
        <v>1</v>
      </c>
      <c r="P24" s="22">
        <v>3.2</v>
      </c>
      <c r="Q24" s="22">
        <v>7.9</v>
      </c>
      <c r="R24" s="23">
        <f t="shared" si="36"/>
        <v>11.100000000000001</v>
      </c>
      <c r="S24" s="24">
        <f t="shared" si="37"/>
        <v>3</v>
      </c>
      <c r="T24" s="23">
        <f t="shared" si="38"/>
        <v>42.567000000000007</v>
      </c>
      <c r="U24" s="24">
        <f t="shared" si="39"/>
        <v>3</v>
      </c>
      <c r="W24" s="25">
        <v>7</v>
      </c>
      <c r="X24" s="25">
        <f t="shared" si="40"/>
        <v>10</v>
      </c>
      <c r="Y24" s="25">
        <f t="shared" si="41"/>
        <v>7</v>
      </c>
      <c r="Z24" s="25">
        <f t="shared" si="42"/>
        <v>7.9</v>
      </c>
      <c r="AA24" s="25">
        <f t="shared" si="43"/>
        <v>7</v>
      </c>
      <c r="AB24" s="25">
        <f t="shared" si="44"/>
        <v>9.5</v>
      </c>
      <c r="AC24" s="25">
        <f t="shared" si="45"/>
        <v>7</v>
      </c>
      <c r="AD24" s="25">
        <f t="shared" si="46"/>
        <v>9.84</v>
      </c>
      <c r="AE24" s="25">
        <f t="shared" si="47"/>
        <v>7</v>
      </c>
      <c r="AF24" s="25">
        <f t="shared" si="48"/>
        <v>38.156999999999996</v>
      </c>
      <c r="AG24" s="25">
        <f t="shared" si="49"/>
        <v>7</v>
      </c>
    </row>
    <row r="27" spans="1:33" ht="33.75" x14ac:dyDescent="0.5">
      <c r="A27" s="44" t="s">
        <v>49</v>
      </c>
      <c r="C27" s="4"/>
      <c r="D27" s="5"/>
      <c r="G27" s="6"/>
    </row>
    <row r="29" spans="1:33" s="11" customFormat="1" ht="18.75" x14ac:dyDescent="0.3">
      <c r="A29" s="7" t="s">
        <v>9</v>
      </c>
      <c r="B29" s="7" t="s">
        <v>8</v>
      </c>
      <c r="C29" s="7" t="s">
        <v>11</v>
      </c>
      <c r="D29" s="51" t="s">
        <v>0</v>
      </c>
      <c r="E29" s="52"/>
      <c r="F29" s="52"/>
      <c r="G29" s="53"/>
      <c r="H29" s="51" t="s">
        <v>1</v>
      </c>
      <c r="I29" s="52"/>
      <c r="J29" s="52"/>
      <c r="K29" s="53"/>
      <c r="L29" s="51" t="s">
        <v>2</v>
      </c>
      <c r="M29" s="52"/>
      <c r="N29" s="52"/>
      <c r="O29" s="53"/>
      <c r="P29" s="51" t="s">
        <v>3</v>
      </c>
      <c r="Q29" s="52"/>
      <c r="R29" s="52"/>
      <c r="S29" s="53"/>
      <c r="T29" s="49" t="s">
        <v>4</v>
      </c>
      <c r="U29" s="54"/>
      <c r="V29" s="8"/>
      <c r="W29" s="9"/>
      <c r="X29" s="9" t="s">
        <v>3</v>
      </c>
      <c r="Y29" s="9"/>
      <c r="Z29" s="10" t="s">
        <v>0</v>
      </c>
      <c r="AA29" s="10"/>
      <c r="AB29" s="9" t="s">
        <v>2</v>
      </c>
      <c r="AC29" s="9"/>
      <c r="AD29" s="10" t="s">
        <v>1</v>
      </c>
      <c r="AE29" s="10"/>
      <c r="AF29" s="10" t="s">
        <v>4</v>
      </c>
      <c r="AG29" s="10"/>
    </row>
    <row r="30" spans="1:33" s="18" customFormat="1" ht="26.25" x14ac:dyDescent="0.3">
      <c r="A30" s="12" t="s">
        <v>7</v>
      </c>
      <c r="B30" s="13"/>
      <c r="C30" s="13"/>
      <c r="D30" s="14" t="s">
        <v>10</v>
      </c>
      <c r="E30" s="14" t="s">
        <v>15</v>
      </c>
      <c r="F30" s="15" t="s">
        <v>5</v>
      </c>
      <c r="G30" s="13" t="s">
        <v>6</v>
      </c>
      <c r="H30" s="14" t="s">
        <v>10</v>
      </c>
      <c r="I30" s="14" t="s">
        <v>15</v>
      </c>
      <c r="J30" s="15" t="s">
        <v>5</v>
      </c>
      <c r="K30" s="13" t="s">
        <v>6</v>
      </c>
      <c r="L30" s="14" t="s">
        <v>10</v>
      </c>
      <c r="M30" s="14" t="s">
        <v>15</v>
      </c>
      <c r="N30" s="15" t="s">
        <v>5</v>
      </c>
      <c r="O30" s="13" t="s">
        <v>6</v>
      </c>
      <c r="P30" s="14" t="s">
        <v>10</v>
      </c>
      <c r="Q30" s="14" t="s">
        <v>15</v>
      </c>
      <c r="R30" s="15" t="s">
        <v>5</v>
      </c>
      <c r="S30" s="13" t="s">
        <v>6</v>
      </c>
      <c r="T30" s="15" t="s">
        <v>5</v>
      </c>
      <c r="U30" s="13" t="s">
        <v>6</v>
      </c>
      <c r="V30" s="16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ht="18.75" x14ac:dyDescent="0.3">
      <c r="A31" s="26">
        <v>91</v>
      </c>
      <c r="B31" s="20" t="s">
        <v>149</v>
      </c>
      <c r="C31" s="21" t="s">
        <v>14</v>
      </c>
      <c r="D31" s="22">
        <v>2.8</v>
      </c>
      <c r="E31" s="22">
        <v>8.85</v>
      </c>
      <c r="F31" s="23">
        <f>D31+E31</f>
        <v>11.649999999999999</v>
      </c>
      <c r="G31" s="24">
        <f>VLOOKUP(F31,X$31:Y$33,2,FALSE)</f>
        <v>1</v>
      </c>
      <c r="H31" s="22">
        <v>2.5</v>
      </c>
      <c r="I31" s="22">
        <v>7.95</v>
      </c>
      <c r="J31" s="23">
        <f>H31+I31</f>
        <v>10.45</v>
      </c>
      <c r="K31" s="24">
        <f>VLOOKUP(J31,Z$31:AA$33,2,FALSE)</f>
        <v>1</v>
      </c>
      <c r="L31" s="22">
        <v>3.1</v>
      </c>
      <c r="M31" s="22">
        <v>8.3339999999999996</v>
      </c>
      <c r="N31" s="23">
        <f>L31+M31</f>
        <v>11.433999999999999</v>
      </c>
      <c r="O31" s="24">
        <f>VLOOKUP(N31,AB$31:AC$33,2,FALSE)</f>
        <v>1</v>
      </c>
      <c r="P31" s="22">
        <v>3</v>
      </c>
      <c r="Q31" s="22">
        <v>8.1300000000000008</v>
      </c>
      <c r="R31" s="23">
        <f>P31+Q31</f>
        <v>11.13</v>
      </c>
      <c r="S31" s="24">
        <f>VLOOKUP(R31,AD$31:AE$33,2,FALSE)</f>
        <v>1</v>
      </c>
      <c r="T31" s="23">
        <f>R31+N31+J31+F31</f>
        <v>44.663999999999994</v>
      </c>
      <c r="U31" s="24">
        <f>VLOOKUP(T31,AF$31:AG$33,2,FALSE)</f>
        <v>1</v>
      </c>
      <c r="W31" s="25">
        <v>1</v>
      </c>
      <c r="X31" s="25">
        <f>LARGE(F$31:F$33,$W31)</f>
        <v>11.649999999999999</v>
      </c>
      <c r="Y31" s="25">
        <f>IF(X31=X30,Y30,Y30+1)</f>
        <v>1</v>
      </c>
      <c r="Z31" s="25">
        <f>LARGE(J$31:J$33,$W31)</f>
        <v>10.45</v>
      </c>
      <c r="AA31" s="25">
        <f>IF(Z31=Z30,AA30,AA30+1)</f>
        <v>1</v>
      </c>
      <c r="AB31" s="25">
        <f>LARGE(N$31:N$33,$W31)</f>
        <v>11.433999999999999</v>
      </c>
      <c r="AC31" s="25">
        <f>IF(AB31=AB30,AC30,AC30+1)</f>
        <v>1</v>
      </c>
      <c r="AD31" s="25">
        <f>LARGE(R$31:R$33,$W31)</f>
        <v>11.13</v>
      </c>
      <c r="AE31" s="25">
        <f>IF(AD31=AD30,AE30,AE30+1)</f>
        <v>1</v>
      </c>
      <c r="AF31" s="25">
        <f>LARGE(T$31:T$33,$W31)</f>
        <v>44.663999999999994</v>
      </c>
      <c r="AG31" s="25">
        <f>IF(AF31=AF30,AG30,AG30+1)</f>
        <v>1</v>
      </c>
    </row>
    <row r="32" spans="1:33" ht="18.75" x14ac:dyDescent="0.3">
      <c r="A32" s="31">
        <v>92</v>
      </c>
      <c r="B32" s="21" t="s">
        <v>53</v>
      </c>
      <c r="C32" s="21" t="s">
        <v>13</v>
      </c>
      <c r="D32" s="22">
        <v>2</v>
      </c>
      <c r="E32" s="22">
        <v>8.75</v>
      </c>
      <c r="F32" s="23">
        <f t="shared" ref="F32:F33" si="50">D32+E32</f>
        <v>10.75</v>
      </c>
      <c r="G32" s="24">
        <f t="shared" ref="G32:G33" si="51">VLOOKUP(F32,X$31:Y$33,2,FALSE)</f>
        <v>3</v>
      </c>
      <c r="H32" s="22">
        <v>1.9</v>
      </c>
      <c r="I32" s="22">
        <v>6.8</v>
      </c>
      <c r="J32" s="23">
        <f t="shared" ref="J32:J33" si="52">H32+I32</f>
        <v>8.6999999999999993</v>
      </c>
      <c r="K32" s="24">
        <f t="shared" ref="K32:K33" si="53">VLOOKUP(J32,Z$31:AA$33,2,FALSE)</f>
        <v>3</v>
      </c>
      <c r="L32" s="22">
        <v>3.1</v>
      </c>
      <c r="M32" s="22">
        <v>8.234</v>
      </c>
      <c r="N32" s="23">
        <f t="shared" ref="N32:N33" si="54">L32+M32</f>
        <v>11.334</v>
      </c>
      <c r="O32" s="24">
        <f t="shared" ref="O32:O33" si="55">VLOOKUP(N32,AB$31:AC$33,2,FALSE)</f>
        <v>2</v>
      </c>
      <c r="P32" s="22">
        <v>2.9</v>
      </c>
      <c r="Q32" s="22">
        <v>8.23</v>
      </c>
      <c r="R32" s="23">
        <f t="shared" ref="R32:R33" si="56">P32+Q32</f>
        <v>11.13</v>
      </c>
      <c r="S32" s="24">
        <f t="shared" ref="S32:S33" si="57">VLOOKUP(R32,AD$31:AE$33,2,FALSE)</f>
        <v>1</v>
      </c>
      <c r="T32" s="23">
        <f t="shared" ref="T32:T33" si="58">R32+N32+J32+F32</f>
        <v>41.914000000000001</v>
      </c>
      <c r="U32" s="24">
        <f t="shared" ref="U32:U33" si="59">VLOOKUP(T32,AF$31:AG$33,2,FALSE)</f>
        <v>2</v>
      </c>
      <c r="W32" s="25">
        <v>2</v>
      </c>
      <c r="X32" s="25">
        <f t="shared" ref="X32:X33" si="60">LARGE(F$31:F$33,$W32)</f>
        <v>10.95</v>
      </c>
      <c r="Y32" s="25">
        <f t="shared" ref="Y32:Y33" si="61">IF(X32=X31,Y31,Y31+1)</f>
        <v>2</v>
      </c>
      <c r="Z32" s="25">
        <f t="shared" ref="Z32:Z33" si="62">LARGE(J$31:J$33,$W32)</f>
        <v>10.15</v>
      </c>
      <c r="AA32" s="25">
        <f t="shared" ref="AA32:AA33" si="63">IF(Z32=Z31,AA31,AA31+1)</f>
        <v>2</v>
      </c>
      <c r="AB32" s="25">
        <f t="shared" ref="AB32:AB33" si="64">LARGE(N$31:N$33,$W32)</f>
        <v>11.334</v>
      </c>
      <c r="AC32" s="25">
        <f t="shared" ref="AC32:AC33" si="65">IF(AB32=AB31,AC31,AC31+1)</f>
        <v>2</v>
      </c>
      <c r="AD32" s="25">
        <f t="shared" ref="AD32:AD33" si="66">LARGE(R$31:R$33,$W32)</f>
        <v>11.13</v>
      </c>
      <c r="AE32" s="25">
        <f t="shared" ref="AE32:AE33" si="67">IF(AD32=AD31,AE31,AE31+1)</f>
        <v>1</v>
      </c>
      <c r="AF32" s="25">
        <f t="shared" ref="AF32:AF33" si="68">LARGE(T$31:T$33,$W32)</f>
        <v>41.914000000000001</v>
      </c>
      <c r="AG32" s="25">
        <f t="shared" ref="AG32:AG33" si="69">IF(AF32=AF31,AG31,AG31+1)</f>
        <v>2</v>
      </c>
    </row>
    <row r="33" spans="1:33" ht="18.75" x14ac:dyDescent="0.3">
      <c r="A33" s="31">
        <v>94</v>
      </c>
      <c r="B33" s="27" t="s">
        <v>150</v>
      </c>
      <c r="C33" s="21" t="s">
        <v>67</v>
      </c>
      <c r="D33" s="22">
        <v>2.8</v>
      </c>
      <c r="E33" s="22">
        <v>8.15</v>
      </c>
      <c r="F33" s="23">
        <f t="shared" si="50"/>
        <v>10.95</v>
      </c>
      <c r="G33" s="24">
        <f t="shared" si="51"/>
        <v>2</v>
      </c>
      <c r="H33" s="22">
        <v>2.5</v>
      </c>
      <c r="I33" s="22">
        <v>7.65</v>
      </c>
      <c r="J33" s="23">
        <f t="shared" si="52"/>
        <v>10.15</v>
      </c>
      <c r="K33" s="24">
        <f t="shared" si="53"/>
        <v>2</v>
      </c>
      <c r="L33" s="22">
        <v>3.1</v>
      </c>
      <c r="M33" s="22">
        <v>6</v>
      </c>
      <c r="N33" s="23">
        <f t="shared" si="54"/>
        <v>9.1</v>
      </c>
      <c r="O33" s="24">
        <f t="shared" si="55"/>
        <v>3</v>
      </c>
      <c r="P33" s="22">
        <v>2.9</v>
      </c>
      <c r="Q33" s="22">
        <v>8.1</v>
      </c>
      <c r="R33" s="23">
        <f t="shared" si="56"/>
        <v>11</v>
      </c>
      <c r="S33" s="24">
        <f t="shared" si="57"/>
        <v>2</v>
      </c>
      <c r="T33" s="23">
        <f t="shared" si="58"/>
        <v>41.2</v>
      </c>
      <c r="U33" s="24">
        <f t="shared" si="59"/>
        <v>3</v>
      </c>
      <c r="W33" s="25">
        <v>3</v>
      </c>
      <c r="X33" s="25">
        <f t="shared" si="60"/>
        <v>10.75</v>
      </c>
      <c r="Y33" s="25">
        <f t="shared" si="61"/>
        <v>3</v>
      </c>
      <c r="Z33" s="25">
        <f t="shared" si="62"/>
        <v>8.6999999999999993</v>
      </c>
      <c r="AA33" s="25">
        <f t="shared" si="63"/>
        <v>3</v>
      </c>
      <c r="AB33" s="25">
        <f t="shared" si="64"/>
        <v>9.1</v>
      </c>
      <c r="AC33" s="25">
        <f t="shared" si="65"/>
        <v>3</v>
      </c>
      <c r="AD33" s="25">
        <f t="shared" si="66"/>
        <v>11</v>
      </c>
      <c r="AE33" s="25">
        <f t="shared" si="67"/>
        <v>2</v>
      </c>
      <c r="AF33" s="25">
        <f t="shared" si="68"/>
        <v>41.2</v>
      </c>
      <c r="AG33" s="25">
        <f t="shared" si="69"/>
        <v>3</v>
      </c>
    </row>
    <row r="34" spans="1:33" ht="15" x14ac:dyDescent="0.25">
      <c r="AA34" s="25"/>
    </row>
    <row r="36" spans="1:33" ht="33.75" x14ac:dyDescent="0.5">
      <c r="A36" s="44" t="s">
        <v>151</v>
      </c>
      <c r="C36" s="4"/>
      <c r="D36" s="5"/>
      <c r="G36" s="6"/>
    </row>
    <row r="38" spans="1:33" s="11" customFormat="1" ht="18.75" x14ac:dyDescent="0.3">
      <c r="A38" s="7" t="s">
        <v>9</v>
      </c>
      <c r="B38" s="7" t="s">
        <v>8</v>
      </c>
      <c r="C38" s="7" t="s">
        <v>11</v>
      </c>
      <c r="D38" s="51" t="s">
        <v>0</v>
      </c>
      <c r="E38" s="52"/>
      <c r="F38" s="52"/>
      <c r="G38" s="53"/>
      <c r="H38" s="51" t="s">
        <v>1</v>
      </c>
      <c r="I38" s="52"/>
      <c r="J38" s="52"/>
      <c r="K38" s="53"/>
      <c r="L38" s="51" t="s">
        <v>2</v>
      </c>
      <c r="M38" s="52"/>
      <c r="N38" s="52"/>
      <c r="O38" s="53"/>
      <c r="P38" s="51" t="s">
        <v>3</v>
      </c>
      <c r="Q38" s="52"/>
      <c r="R38" s="52"/>
      <c r="S38" s="53"/>
      <c r="T38" s="49" t="s">
        <v>4</v>
      </c>
      <c r="U38" s="54"/>
      <c r="V38" s="8"/>
      <c r="W38" s="9"/>
      <c r="X38" s="9" t="s">
        <v>3</v>
      </c>
      <c r="Y38" s="9"/>
      <c r="Z38" s="10" t="s">
        <v>0</v>
      </c>
      <c r="AA38" s="10"/>
      <c r="AB38" s="9" t="s">
        <v>2</v>
      </c>
      <c r="AC38" s="9"/>
      <c r="AD38" s="10" t="s">
        <v>1</v>
      </c>
      <c r="AE38" s="10"/>
      <c r="AF38" s="10" t="s">
        <v>4</v>
      </c>
      <c r="AG38" s="10"/>
    </row>
    <row r="39" spans="1:33" s="18" customFormat="1" ht="26.25" x14ac:dyDescent="0.3">
      <c r="A39" s="12" t="s">
        <v>7</v>
      </c>
      <c r="B39" s="13"/>
      <c r="C39" s="13"/>
      <c r="D39" s="14" t="s">
        <v>10</v>
      </c>
      <c r="E39" s="14" t="s">
        <v>15</v>
      </c>
      <c r="F39" s="15" t="s">
        <v>5</v>
      </c>
      <c r="G39" s="13" t="s">
        <v>6</v>
      </c>
      <c r="H39" s="14" t="s">
        <v>10</v>
      </c>
      <c r="I39" s="14" t="s">
        <v>15</v>
      </c>
      <c r="J39" s="15" t="s">
        <v>5</v>
      </c>
      <c r="K39" s="13" t="s">
        <v>6</v>
      </c>
      <c r="L39" s="14" t="s">
        <v>10</v>
      </c>
      <c r="M39" s="14" t="s">
        <v>15</v>
      </c>
      <c r="N39" s="15" t="s">
        <v>5</v>
      </c>
      <c r="O39" s="13" t="s">
        <v>6</v>
      </c>
      <c r="P39" s="14" t="s">
        <v>10</v>
      </c>
      <c r="Q39" s="14" t="s">
        <v>15</v>
      </c>
      <c r="R39" s="15" t="s">
        <v>5</v>
      </c>
      <c r="S39" s="13" t="s">
        <v>6</v>
      </c>
      <c r="T39" s="15" t="s">
        <v>5</v>
      </c>
      <c r="U39" s="13" t="s">
        <v>6</v>
      </c>
      <c r="V39" s="16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ht="18.75" x14ac:dyDescent="0.3">
      <c r="A40" s="31">
        <v>103</v>
      </c>
      <c r="B40" s="20" t="s">
        <v>152</v>
      </c>
      <c r="C40" s="21" t="s">
        <v>12</v>
      </c>
      <c r="D40" s="22">
        <v>2.8</v>
      </c>
      <c r="E40" s="22">
        <v>8.8000000000000007</v>
      </c>
      <c r="F40" s="23">
        <f>D40+E40</f>
        <v>11.600000000000001</v>
      </c>
      <c r="G40" s="24">
        <f>VLOOKUP(F40,X$40:Y$57,2,FALSE)</f>
        <v>7</v>
      </c>
      <c r="H40" s="22">
        <v>1.9</v>
      </c>
      <c r="I40" s="22">
        <v>7.65</v>
      </c>
      <c r="J40" s="23">
        <f>H40+I40</f>
        <v>9.5500000000000007</v>
      </c>
      <c r="K40" s="24">
        <f>VLOOKUP(J40,Z$40:AA$57,2,FALSE)</f>
        <v>12</v>
      </c>
      <c r="L40" s="22">
        <v>2.4</v>
      </c>
      <c r="M40" s="22">
        <v>6.6</v>
      </c>
      <c r="N40" s="23">
        <f>L40+M40</f>
        <v>9</v>
      </c>
      <c r="O40" s="24">
        <f>VLOOKUP(N40,AB$40:AC$57,2,FALSE)</f>
        <v>13</v>
      </c>
      <c r="P40" s="22">
        <v>2.9</v>
      </c>
      <c r="Q40" s="22">
        <v>7.75</v>
      </c>
      <c r="R40" s="23">
        <f>P40+Q40</f>
        <v>10.65</v>
      </c>
      <c r="S40" s="24">
        <f>VLOOKUP(R40,AD$40:AE$57,2,FALSE)</f>
        <v>8</v>
      </c>
      <c r="T40" s="23">
        <f>R40+N40+J40+F40</f>
        <v>40.799999999999997</v>
      </c>
      <c r="U40" s="24">
        <f>VLOOKUP(T40,AF$40:AG$57,2,FALSE)</f>
        <v>12</v>
      </c>
      <c r="W40" s="25">
        <v>1</v>
      </c>
      <c r="X40" s="25">
        <f>LARGE(F$40:F$57,$W40)</f>
        <v>12.100000000000001</v>
      </c>
      <c r="Y40" s="25">
        <f>IF(X40=X39,Y39,Y39+1)</f>
        <v>1</v>
      </c>
      <c r="Z40" s="25">
        <f>LARGE(J$40:J$57,$W40)</f>
        <v>10.4</v>
      </c>
      <c r="AA40" s="25">
        <f>IF(Z40=Z39,AA39,AA39+1)</f>
        <v>1</v>
      </c>
      <c r="AB40" s="25">
        <f>LARGE(N$40:N$57,$W40)</f>
        <v>11.2</v>
      </c>
      <c r="AC40" s="25">
        <f>IF(AB40=AB39,AC39,AC39+1)</f>
        <v>1</v>
      </c>
      <c r="AD40" s="25">
        <f>LARGE(R$40:R$57,$W40)</f>
        <v>11.5</v>
      </c>
      <c r="AE40" s="25">
        <f>IF(AD40=AD39,AE39,AE39+1)</f>
        <v>1</v>
      </c>
      <c r="AF40" s="25">
        <f>LARGE(T$40:T$57,$W40)</f>
        <v>44.45</v>
      </c>
      <c r="AG40" s="25">
        <f>IF(AF40=AF39,AG39,AG39+1)</f>
        <v>1</v>
      </c>
    </row>
    <row r="41" spans="1:33" ht="18.75" x14ac:dyDescent="0.3">
      <c r="A41" s="31">
        <v>104</v>
      </c>
      <c r="B41" s="20" t="s">
        <v>153</v>
      </c>
      <c r="C41" s="21" t="s">
        <v>12</v>
      </c>
      <c r="D41" s="22">
        <v>2.8</v>
      </c>
      <c r="E41" s="22">
        <v>8.35</v>
      </c>
      <c r="F41" s="23">
        <f t="shared" ref="F41:F57" si="70">D41+E41</f>
        <v>11.149999999999999</v>
      </c>
      <c r="G41" s="24">
        <f t="shared" ref="G41:G57" si="71">VLOOKUP(F41,X$40:Y$57,2,FALSE)</f>
        <v>10</v>
      </c>
      <c r="H41" s="22">
        <v>2.4</v>
      </c>
      <c r="I41" s="22">
        <v>7.1</v>
      </c>
      <c r="J41" s="23">
        <f t="shared" ref="J41:J57" si="72">H41+I41</f>
        <v>9.5</v>
      </c>
      <c r="K41" s="24">
        <f t="shared" ref="K41:K57" si="73">VLOOKUP(J41,Z$40:AA$57,2,FALSE)</f>
        <v>13</v>
      </c>
      <c r="L41" s="22">
        <v>2.8</v>
      </c>
      <c r="M41" s="22">
        <v>6.9</v>
      </c>
      <c r="N41" s="23">
        <f t="shared" ref="N41:N57" si="74">L41+M41</f>
        <v>9.6999999999999993</v>
      </c>
      <c r="O41" s="24">
        <f t="shared" ref="O41:O57" si="75">VLOOKUP(N41,AB$40:AC$57,2,FALSE)</f>
        <v>7</v>
      </c>
      <c r="P41" s="22">
        <v>3</v>
      </c>
      <c r="Q41" s="22">
        <v>7.4</v>
      </c>
      <c r="R41" s="23">
        <f t="shared" ref="R41:R57" si="76">P41+Q41</f>
        <v>10.4</v>
      </c>
      <c r="S41" s="24">
        <f t="shared" ref="S41:S57" si="77">VLOOKUP(R41,AD$40:AE$57,2,FALSE)</f>
        <v>11</v>
      </c>
      <c r="T41" s="23">
        <f t="shared" ref="T41:T57" si="78">R41+N41+J41+F41</f>
        <v>40.75</v>
      </c>
      <c r="U41" s="24">
        <f t="shared" ref="U41:U57" si="79">VLOOKUP(T41,AF$40:AG$57,2,FALSE)</f>
        <v>13</v>
      </c>
      <c r="W41" s="25">
        <f>W40+1</f>
        <v>2</v>
      </c>
      <c r="X41" s="25">
        <f t="shared" ref="X41:X57" si="80">LARGE(F$40:F$57,$W41)</f>
        <v>12.05</v>
      </c>
      <c r="Y41" s="25">
        <f t="shared" ref="Y41:Y57" si="81">IF(X41=X40,Y40,Y40+1)</f>
        <v>2</v>
      </c>
      <c r="Z41" s="25">
        <f t="shared" ref="Z41:Z57" si="82">LARGE(J$40:J$57,$W41)</f>
        <v>10.3</v>
      </c>
      <c r="AA41" s="25">
        <f t="shared" ref="AA41:AA57" si="83">IF(Z41=Z40,AA40,AA40+1)</f>
        <v>2</v>
      </c>
      <c r="AB41" s="25">
        <f t="shared" ref="AB41:AB57" si="84">LARGE(N$40:N$57,$W41)</f>
        <v>10.850000000000001</v>
      </c>
      <c r="AC41" s="25">
        <f t="shared" ref="AC41:AC57" si="85">IF(AB41=AB40,AC40,AC40+1)</f>
        <v>2</v>
      </c>
      <c r="AD41" s="25">
        <f t="shared" ref="AD41:AD57" si="86">LARGE(R$40:R$57,$W41)</f>
        <v>11.2</v>
      </c>
      <c r="AE41" s="25">
        <f t="shared" ref="AE41:AE57" si="87">IF(AD41=AD40,AE40,AE40+1)</f>
        <v>2</v>
      </c>
      <c r="AF41" s="25">
        <f t="shared" ref="AF41:AF57" si="88">LARGE(T$40:T$57,$W41)</f>
        <v>43.349999999999994</v>
      </c>
      <c r="AG41" s="25">
        <f t="shared" ref="AG41:AG57" si="89">IF(AF41=AF40,AG40,AG40+1)</f>
        <v>2</v>
      </c>
    </row>
    <row r="42" spans="1:33" ht="18.75" x14ac:dyDescent="0.3">
      <c r="A42" s="31">
        <v>105</v>
      </c>
      <c r="B42" s="20" t="s">
        <v>154</v>
      </c>
      <c r="C42" s="21" t="s">
        <v>12</v>
      </c>
      <c r="D42" s="22">
        <v>3</v>
      </c>
      <c r="E42" s="22">
        <v>8.9</v>
      </c>
      <c r="F42" s="23">
        <f t="shared" si="70"/>
        <v>11.9</v>
      </c>
      <c r="G42" s="24">
        <f t="shared" si="71"/>
        <v>5</v>
      </c>
      <c r="H42" s="22">
        <v>2.5</v>
      </c>
      <c r="I42" s="22">
        <v>7.8</v>
      </c>
      <c r="J42" s="23">
        <f t="shared" si="72"/>
        <v>10.3</v>
      </c>
      <c r="K42" s="24">
        <f t="shared" si="73"/>
        <v>2</v>
      </c>
      <c r="L42" s="22">
        <v>3</v>
      </c>
      <c r="M42" s="22">
        <v>6.05</v>
      </c>
      <c r="N42" s="23">
        <f t="shared" si="74"/>
        <v>9.0500000000000007</v>
      </c>
      <c r="O42" s="24">
        <f t="shared" si="75"/>
        <v>12</v>
      </c>
      <c r="P42" s="22">
        <v>3</v>
      </c>
      <c r="Q42" s="22">
        <v>7.5</v>
      </c>
      <c r="R42" s="23">
        <f t="shared" si="76"/>
        <v>10.5</v>
      </c>
      <c r="S42" s="24">
        <f t="shared" si="77"/>
        <v>10</v>
      </c>
      <c r="T42" s="23">
        <f t="shared" si="78"/>
        <v>41.75</v>
      </c>
      <c r="U42" s="24">
        <f t="shared" si="79"/>
        <v>8</v>
      </c>
      <c r="W42" s="25">
        <f>W41+1</f>
        <v>3</v>
      </c>
      <c r="X42" s="25">
        <f t="shared" si="80"/>
        <v>12</v>
      </c>
      <c r="Y42" s="25">
        <f t="shared" si="81"/>
        <v>3</v>
      </c>
      <c r="Z42" s="25">
        <f t="shared" si="82"/>
        <v>10.25</v>
      </c>
      <c r="AA42" s="25">
        <f t="shared" si="83"/>
        <v>3</v>
      </c>
      <c r="AB42" s="25">
        <f t="shared" si="84"/>
        <v>10.75</v>
      </c>
      <c r="AC42" s="25">
        <f t="shared" si="85"/>
        <v>3</v>
      </c>
      <c r="AD42" s="25">
        <f t="shared" si="86"/>
        <v>11</v>
      </c>
      <c r="AE42" s="25">
        <f t="shared" si="87"/>
        <v>3</v>
      </c>
      <c r="AF42" s="25">
        <f t="shared" si="88"/>
        <v>42.9</v>
      </c>
      <c r="AG42" s="25">
        <f t="shared" si="89"/>
        <v>3</v>
      </c>
    </row>
    <row r="43" spans="1:33" ht="18.75" x14ac:dyDescent="0.3">
      <c r="A43" s="31">
        <v>106</v>
      </c>
      <c r="B43" s="20" t="s">
        <v>155</v>
      </c>
      <c r="C43" s="21" t="s">
        <v>12</v>
      </c>
      <c r="D43" s="22">
        <v>2.8</v>
      </c>
      <c r="E43" s="22">
        <v>9.15</v>
      </c>
      <c r="F43" s="23">
        <f t="shared" si="70"/>
        <v>11.95</v>
      </c>
      <c r="G43" s="24">
        <f t="shared" si="71"/>
        <v>4</v>
      </c>
      <c r="H43" s="22">
        <v>1.9</v>
      </c>
      <c r="I43" s="22">
        <v>7.85</v>
      </c>
      <c r="J43" s="23">
        <f t="shared" si="72"/>
        <v>9.75</v>
      </c>
      <c r="K43" s="24">
        <f t="shared" si="73"/>
        <v>8</v>
      </c>
      <c r="L43" s="22">
        <v>3</v>
      </c>
      <c r="M43" s="22">
        <v>7.75</v>
      </c>
      <c r="N43" s="23">
        <f t="shared" si="74"/>
        <v>10.75</v>
      </c>
      <c r="O43" s="24">
        <f t="shared" si="75"/>
        <v>3</v>
      </c>
      <c r="P43" s="22">
        <v>3</v>
      </c>
      <c r="Q43" s="22">
        <v>7.9</v>
      </c>
      <c r="R43" s="23">
        <f t="shared" si="76"/>
        <v>10.9</v>
      </c>
      <c r="S43" s="24">
        <f t="shared" si="77"/>
        <v>4</v>
      </c>
      <c r="T43" s="23">
        <f t="shared" si="78"/>
        <v>43.349999999999994</v>
      </c>
      <c r="U43" s="24">
        <f t="shared" si="79"/>
        <v>2</v>
      </c>
      <c r="W43" s="25">
        <f>W42+1</f>
        <v>4</v>
      </c>
      <c r="X43" s="25">
        <f t="shared" si="80"/>
        <v>11.95</v>
      </c>
      <c r="Y43" s="25">
        <f t="shared" si="81"/>
        <v>4</v>
      </c>
      <c r="Z43" s="25">
        <f t="shared" si="82"/>
        <v>10.199999999999999</v>
      </c>
      <c r="AA43" s="25">
        <f t="shared" si="83"/>
        <v>4</v>
      </c>
      <c r="AB43" s="25">
        <f t="shared" si="84"/>
        <v>10.35</v>
      </c>
      <c r="AC43" s="25">
        <f t="shared" si="85"/>
        <v>4</v>
      </c>
      <c r="AD43" s="25">
        <f t="shared" si="86"/>
        <v>10.9</v>
      </c>
      <c r="AE43" s="25">
        <f t="shared" si="87"/>
        <v>4</v>
      </c>
      <c r="AF43" s="25">
        <f t="shared" si="88"/>
        <v>42.45</v>
      </c>
      <c r="AG43" s="25">
        <f t="shared" si="89"/>
        <v>4</v>
      </c>
    </row>
    <row r="44" spans="1:33" ht="18.75" x14ac:dyDescent="0.3">
      <c r="A44" s="31">
        <v>107</v>
      </c>
      <c r="B44" s="20" t="s">
        <v>156</v>
      </c>
      <c r="C44" s="21" t="s">
        <v>12</v>
      </c>
      <c r="D44" s="22">
        <v>2.8</v>
      </c>
      <c r="E44" s="22">
        <v>8.8000000000000007</v>
      </c>
      <c r="F44" s="23">
        <f t="shared" si="70"/>
        <v>11.600000000000001</v>
      </c>
      <c r="G44" s="24">
        <f t="shared" si="71"/>
        <v>7</v>
      </c>
      <c r="H44" s="22">
        <v>1.9</v>
      </c>
      <c r="I44" s="22">
        <v>7.65</v>
      </c>
      <c r="J44" s="23">
        <f t="shared" si="72"/>
        <v>9.5500000000000007</v>
      </c>
      <c r="K44" s="24">
        <f t="shared" si="73"/>
        <v>12</v>
      </c>
      <c r="L44" s="22">
        <v>3.1</v>
      </c>
      <c r="M44" s="22">
        <v>6.35</v>
      </c>
      <c r="N44" s="23">
        <f t="shared" si="74"/>
        <v>9.4499999999999993</v>
      </c>
      <c r="O44" s="24">
        <f t="shared" si="75"/>
        <v>9</v>
      </c>
      <c r="P44" s="22">
        <v>3</v>
      </c>
      <c r="Q44" s="22">
        <v>7.8</v>
      </c>
      <c r="R44" s="23">
        <f t="shared" si="76"/>
        <v>10.8</v>
      </c>
      <c r="S44" s="24">
        <f t="shared" si="77"/>
        <v>5</v>
      </c>
      <c r="T44" s="23">
        <f t="shared" si="78"/>
        <v>41.400000000000006</v>
      </c>
      <c r="U44" s="24">
        <f t="shared" si="79"/>
        <v>9</v>
      </c>
      <c r="W44" s="25">
        <v>5</v>
      </c>
      <c r="X44" s="25">
        <f t="shared" si="80"/>
        <v>11.9</v>
      </c>
      <c r="Y44" s="25">
        <f t="shared" si="81"/>
        <v>5</v>
      </c>
      <c r="Z44" s="25">
        <f t="shared" si="82"/>
        <v>10.050000000000001</v>
      </c>
      <c r="AA44" s="25">
        <f t="shared" si="83"/>
        <v>5</v>
      </c>
      <c r="AB44" s="25">
        <f t="shared" si="84"/>
        <v>10.199999999999999</v>
      </c>
      <c r="AC44" s="25">
        <f t="shared" si="85"/>
        <v>5</v>
      </c>
      <c r="AD44" s="25">
        <f t="shared" si="86"/>
        <v>10.8</v>
      </c>
      <c r="AE44" s="25">
        <f t="shared" si="87"/>
        <v>5</v>
      </c>
      <c r="AF44" s="25">
        <f t="shared" si="88"/>
        <v>42.3</v>
      </c>
      <c r="AG44" s="25">
        <f t="shared" si="89"/>
        <v>5</v>
      </c>
    </row>
    <row r="45" spans="1:33" ht="18.75" x14ac:dyDescent="0.3">
      <c r="A45" s="31">
        <v>108</v>
      </c>
      <c r="B45" s="20" t="s">
        <v>157</v>
      </c>
      <c r="C45" s="21" t="s">
        <v>14</v>
      </c>
      <c r="D45" s="22">
        <v>3</v>
      </c>
      <c r="E45" s="22">
        <v>9</v>
      </c>
      <c r="F45" s="23">
        <f t="shared" si="70"/>
        <v>12</v>
      </c>
      <c r="G45" s="24">
        <f t="shared" si="71"/>
        <v>3</v>
      </c>
      <c r="H45" s="22">
        <v>2.5</v>
      </c>
      <c r="I45" s="22">
        <v>7.9</v>
      </c>
      <c r="J45" s="23">
        <f t="shared" si="72"/>
        <v>10.4</v>
      </c>
      <c r="K45" s="24">
        <f t="shared" si="73"/>
        <v>1</v>
      </c>
      <c r="L45" s="22">
        <v>3.2</v>
      </c>
      <c r="M45" s="22">
        <v>6.05</v>
      </c>
      <c r="N45" s="23">
        <f t="shared" si="74"/>
        <v>9.25</v>
      </c>
      <c r="O45" s="24">
        <f t="shared" si="75"/>
        <v>10</v>
      </c>
      <c r="P45" s="22">
        <v>3.1</v>
      </c>
      <c r="Q45" s="22">
        <v>7.55</v>
      </c>
      <c r="R45" s="23">
        <f t="shared" si="76"/>
        <v>10.65</v>
      </c>
      <c r="S45" s="24">
        <f t="shared" si="77"/>
        <v>8</v>
      </c>
      <c r="T45" s="23">
        <f t="shared" si="78"/>
        <v>42.3</v>
      </c>
      <c r="U45" s="24">
        <f t="shared" si="79"/>
        <v>5</v>
      </c>
      <c r="W45" s="25">
        <v>6</v>
      </c>
      <c r="X45" s="25">
        <f t="shared" si="80"/>
        <v>11.9</v>
      </c>
      <c r="Y45" s="25">
        <f t="shared" si="81"/>
        <v>5</v>
      </c>
      <c r="Z45" s="25">
        <f t="shared" si="82"/>
        <v>9.9</v>
      </c>
      <c r="AA45" s="25">
        <f t="shared" si="83"/>
        <v>6</v>
      </c>
      <c r="AB45" s="25">
        <f t="shared" si="84"/>
        <v>9.75</v>
      </c>
      <c r="AC45" s="25">
        <f t="shared" si="85"/>
        <v>6</v>
      </c>
      <c r="AD45" s="25">
        <f t="shared" si="86"/>
        <v>10.75</v>
      </c>
      <c r="AE45" s="25">
        <f t="shared" si="87"/>
        <v>6</v>
      </c>
      <c r="AF45" s="25">
        <f t="shared" si="88"/>
        <v>42.050000000000004</v>
      </c>
      <c r="AG45" s="25">
        <f t="shared" si="89"/>
        <v>6</v>
      </c>
    </row>
    <row r="46" spans="1:33" ht="18.75" x14ac:dyDescent="0.3">
      <c r="A46" s="31">
        <v>109</v>
      </c>
      <c r="B46" s="20" t="s">
        <v>158</v>
      </c>
      <c r="C46" s="21" t="s">
        <v>14</v>
      </c>
      <c r="D46" s="22">
        <v>3</v>
      </c>
      <c r="E46" s="22">
        <v>8.9</v>
      </c>
      <c r="F46" s="23">
        <f t="shared" si="70"/>
        <v>11.9</v>
      </c>
      <c r="G46" s="24">
        <f t="shared" si="71"/>
        <v>5</v>
      </c>
      <c r="H46" s="22">
        <v>2.5</v>
      </c>
      <c r="I46" s="22">
        <v>7.4</v>
      </c>
      <c r="J46" s="23">
        <f t="shared" si="72"/>
        <v>9.9</v>
      </c>
      <c r="K46" s="24">
        <f t="shared" si="73"/>
        <v>6</v>
      </c>
      <c r="L46" s="22">
        <v>3</v>
      </c>
      <c r="M46" s="22">
        <v>5.15</v>
      </c>
      <c r="N46" s="23">
        <f t="shared" si="74"/>
        <v>8.15</v>
      </c>
      <c r="O46" s="24">
        <f t="shared" si="75"/>
        <v>14</v>
      </c>
      <c r="P46" s="22">
        <v>3.1</v>
      </c>
      <c r="Q46" s="22">
        <v>7.45</v>
      </c>
      <c r="R46" s="23">
        <f t="shared" si="76"/>
        <v>10.55</v>
      </c>
      <c r="S46" s="24">
        <f t="shared" si="77"/>
        <v>9</v>
      </c>
      <c r="T46" s="23">
        <f t="shared" si="78"/>
        <v>40.5</v>
      </c>
      <c r="U46" s="24">
        <f t="shared" si="79"/>
        <v>14</v>
      </c>
      <c r="W46" s="25">
        <v>7</v>
      </c>
      <c r="X46" s="25">
        <f t="shared" si="80"/>
        <v>11.8</v>
      </c>
      <c r="Y46" s="25">
        <f t="shared" si="81"/>
        <v>6</v>
      </c>
      <c r="Z46" s="25">
        <f t="shared" si="82"/>
        <v>9.85</v>
      </c>
      <c r="AA46" s="25">
        <f t="shared" si="83"/>
        <v>7</v>
      </c>
      <c r="AB46" s="25">
        <f t="shared" si="84"/>
        <v>9.6999999999999993</v>
      </c>
      <c r="AC46" s="25">
        <f t="shared" si="85"/>
        <v>7</v>
      </c>
      <c r="AD46" s="25">
        <f t="shared" si="86"/>
        <v>10.7</v>
      </c>
      <c r="AE46" s="25">
        <f t="shared" si="87"/>
        <v>7</v>
      </c>
      <c r="AF46" s="25">
        <f t="shared" si="88"/>
        <v>41.95</v>
      </c>
      <c r="AG46" s="25">
        <f t="shared" si="89"/>
        <v>7</v>
      </c>
    </row>
    <row r="47" spans="1:33" ht="18.75" x14ac:dyDescent="0.3">
      <c r="A47" s="31">
        <v>110</v>
      </c>
      <c r="B47" s="20" t="s">
        <v>159</v>
      </c>
      <c r="C47" s="21" t="s">
        <v>14</v>
      </c>
      <c r="D47" s="22">
        <v>2.8</v>
      </c>
      <c r="E47" s="22">
        <v>9</v>
      </c>
      <c r="F47" s="23">
        <f t="shared" si="70"/>
        <v>11.8</v>
      </c>
      <c r="G47" s="24">
        <f t="shared" si="71"/>
        <v>6</v>
      </c>
      <c r="H47" s="22">
        <v>2.5</v>
      </c>
      <c r="I47" s="22">
        <v>7.55</v>
      </c>
      <c r="J47" s="23">
        <f t="shared" si="72"/>
        <v>10.050000000000001</v>
      </c>
      <c r="K47" s="24">
        <f t="shared" si="73"/>
        <v>5</v>
      </c>
      <c r="L47" s="22">
        <v>3.2</v>
      </c>
      <c r="M47" s="22">
        <v>5.9</v>
      </c>
      <c r="N47" s="23">
        <f t="shared" si="74"/>
        <v>9.1000000000000014</v>
      </c>
      <c r="O47" s="24">
        <f t="shared" si="75"/>
        <v>11</v>
      </c>
      <c r="P47" s="22">
        <v>3.2</v>
      </c>
      <c r="Q47" s="22">
        <v>8.3000000000000007</v>
      </c>
      <c r="R47" s="23">
        <f t="shared" si="76"/>
        <v>11.5</v>
      </c>
      <c r="S47" s="24">
        <f t="shared" si="77"/>
        <v>1</v>
      </c>
      <c r="T47" s="23">
        <f t="shared" si="78"/>
        <v>42.45</v>
      </c>
      <c r="U47" s="24">
        <f t="shared" si="79"/>
        <v>4</v>
      </c>
      <c r="W47" s="25">
        <v>8</v>
      </c>
      <c r="X47" s="25">
        <f t="shared" si="80"/>
        <v>11.8</v>
      </c>
      <c r="Y47" s="25">
        <f t="shared" si="81"/>
        <v>6</v>
      </c>
      <c r="Z47" s="25">
        <f t="shared" si="82"/>
        <v>9.75</v>
      </c>
      <c r="AA47" s="25">
        <f t="shared" si="83"/>
        <v>8</v>
      </c>
      <c r="AB47" s="25">
        <f t="shared" si="84"/>
        <v>9.6999999999999993</v>
      </c>
      <c r="AC47" s="25">
        <f t="shared" si="85"/>
        <v>7</v>
      </c>
      <c r="AD47" s="25">
        <f t="shared" si="86"/>
        <v>10.65</v>
      </c>
      <c r="AE47" s="25">
        <f t="shared" si="87"/>
        <v>8</v>
      </c>
      <c r="AF47" s="25">
        <f t="shared" si="88"/>
        <v>41.75</v>
      </c>
      <c r="AG47" s="25">
        <f t="shared" si="89"/>
        <v>8</v>
      </c>
    </row>
    <row r="48" spans="1:33" ht="18.75" x14ac:dyDescent="0.3">
      <c r="A48" s="31">
        <v>111</v>
      </c>
      <c r="B48" s="20" t="s">
        <v>29</v>
      </c>
      <c r="C48" s="21" t="s">
        <v>14</v>
      </c>
      <c r="D48" s="22">
        <v>2.8</v>
      </c>
      <c r="E48" s="22">
        <v>9.25</v>
      </c>
      <c r="F48" s="23">
        <f t="shared" si="70"/>
        <v>12.05</v>
      </c>
      <c r="G48" s="24">
        <f t="shared" si="71"/>
        <v>2</v>
      </c>
      <c r="H48" s="22">
        <v>2.5</v>
      </c>
      <c r="I48" s="22">
        <v>7.15</v>
      </c>
      <c r="J48" s="23">
        <f t="shared" si="72"/>
        <v>9.65</v>
      </c>
      <c r="K48" s="24">
        <f t="shared" si="73"/>
        <v>10</v>
      </c>
      <c r="L48" s="22">
        <v>3.2</v>
      </c>
      <c r="M48" s="22">
        <v>6.4</v>
      </c>
      <c r="N48" s="23">
        <f t="shared" si="74"/>
        <v>9.6000000000000014</v>
      </c>
      <c r="O48" s="24">
        <f t="shared" si="75"/>
        <v>8</v>
      </c>
      <c r="P48" s="22">
        <v>3</v>
      </c>
      <c r="Q48" s="22">
        <v>7</v>
      </c>
      <c r="R48" s="23">
        <f t="shared" si="76"/>
        <v>10</v>
      </c>
      <c r="S48" s="24">
        <f t="shared" si="77"/>
        <v>15</v>
      </c>
      <c r="T48" s="23">
        <f t="shared" si="78"/>
        <v>41.3</v>
      </c>
      <c r="U48" s="24">
        <f t="shared" si="79"/>
        <v>10</v>
      </c>
      <c r="W48" s="25">
        <v>9</v>
      </c>
      <c r="X48" s="25">
        <f t="shared" si="80"/>
        <v>11.8</v>
      </c>
      <c r="Y48" s="25">
        <f t="shared" si="81"/>
        <v>6</v>
      </c>
      <c r="Z48" s="25">
        <f t="shared" si="82"/>
        <v>9.75</v>
      </c>
      <c r="AA48" s="25">
        <f t="shared" si="83"/>
        <v>8</v>
      </c>
      <c r="AB48" s="25">
        <f t="shared" si="84"/>
        <v>9.6000000000000014</v>
      </c>
      <c r="AC48" s="25">
        <f t="shared" si="85"/>
        <v>8</v>
      </c>
      <c r="AD48" s="25">
        <f t="shared" si="86"/>
        <v>10.65</v>
      </c>
      <c r="AE48" s="25">
        <f t="shared" si="87"/>
        <v>8</v>
      </c>
      <c r="AF48" s="25">
        <f t="shared" si="88"/>
        <v>41.400000000000006</v>
      </c>
      <c r="AG48" s="25">
        <f t="shared" si="89"/>
        <v>9</v>
      </c>
    </row>
    <row r="49" spans="1:33" ht="18.75" x14ac:dyDescent="0.3">
      <c r="A49" s="31">
        <v>112</v>
      </c>
      <c r="B49" s="20" t="s">
        <v>160</v>
      </c>
      <c r="C49" s="21" t="s">
        <v>14</v>
      </c>
      <c r="D49" s="22">
        <v>2.8</v>
      </c>
      <c r="E49" s="22">
        <v>8.65</v>
      </c>
      <c r="F49" s="23">
        <f t="shared" si="70"/>
        <v>11.45</v>
      </c>
      <c r="G49" s="24">
        <f t="shared" si="71"/>
        <v>8</v>
      </c>
      <c r="H49" s="22">
        <v>2.5</v>
      </c>
      <c r="I49" s="22">
        <v>7.1</v>
      </c>
      <c r="J49" s="23">
        <f t="shared" si="72"/>
        <v>9.6</v>
      </c>
      <c r="K49" s="24">
        <f t="shared" si="73"/>
        <v>11</v>
      </c>
      <c r="L49" s="22">
        <v>3.1</v>
      </c>
      <c r="M49" s="22">
        <v>5.9</v>
      </c>
      <c r="N49" s="23">
        <f t="shared" si="74"/>
        <v>9</v>
      </c>
      <c r="O49" s="24">
        <f t="shared" si="75"/>
        <v>13</v>
      </c>
      <c r="P49" s="22">
        <v>2.7</v>
      </c>
      <c r="Q49" s="22">
        <v>7.65</v>
      </c>
      <c r="R49" s="23">
        <f t="shared" si="76"/>
        <v>10.350000000000001</v>
      </c>
      <c r="S49" s="24">
        <f t="shared" si="77"/>
        <v>12</v>
      </c>
      <c r="T49" s="23">
        <f t="shared" si="78"/>
        <v>40.400000000000006</v>
      </c>
      <c r="U49" s="24">
        <f t="shared" si="79"/>
        <v>15</v>
      </c>
      <c r="W49" s="25">
        <v>10</v>
      </c>
      <c r="X49" s="25">
        <f t="shared" si="80"/>
        <v>11.8</v>
      </c>
      <c r="Y49" s="25">
        <f t="shared" si="81"/>
        <v>6</v>
      </c>
      <c r="Z49" s="25">
        <f t="shared" si="82"/>
        <v>9.6999999999999993</v>
      </c>
      <c r="AA49" s="25">
        <f t="shared" si="83"/>
        <v>9</v>
      </c>
      <c r="AB49" s="25">
        <f t="shared" si="84"/>
        <v>9.4499999999999993</v>
      </c>
      <c r="AC49" s="25">
        <f t="shared" si="85"/>
        <v>9</v>
      </c>
      <c r="AD49" s="25">
        <f t="shared" si="86"/>
        <v>10.55</v>
      </c>
      <c r="AE49" s="25">
        <f t="shared" si="87"/>
        <v>9</v>
      </c>
      <c r="AF49" s="25">
        <f t="shared" si="88"/>
        <v>41.3</v>
      </c>
      <c r="AG49" s="25">
        <f t="shared" si="89"/>
        <v>10</v>
      </c>
    </row>
    <row r="50" spans="1:33" ht="18.75" x14ac:dyDescent="0.3">
      <c r="A50" s="31">
        <v>113</v>
      </c>
      <c r="B50" s="27" t="s">
        <v>161</v>
      </c>
      <c r="C50" s="21" t="s">
        <v>67</v>
      </c>
      <c r="D50" s="22">
        <v>0</v>
      </c>
      <c r="E50" s="22">
        <v>0</v>
      </c>
      <c r="F50" s="23">
        <f t="shared" si="70"/>
        <v>0</v>
      </c>
      <c r="G50" s="24">
        <f t="shared" si="71"/>
        <v>13</v>
      </c>
      <c r="H50" s="22">
        <v>0</v>
      </c>
      <c r="I50" s="22">
        <v>0</v>
      </c>
      <c r="J50" s="23">
        <f t="shared" si="72"/>
        <v>0</v>
      </c>
      <c r="K50" s="24">
        <f t="shared" si="73"/>
        <v>16</v>
      </c>
      <c r="L50" s="22">
        <v>0</v>
      </c>
      <c r="M50" s="22">
        <v>0</v>
      </c>
      <c r="N50" s="23">
        <f t="shared" si="74"/>
        <v>0</v>
      </c>
      <c r="O50" s="24">
        <f t="shared" si="75"/>
        <v>16</v>
      </c>
      <c r="P50" s="22">
        <v>0</v>
      </c>
      <c r="Q50" s="22">
        <v>0</v>
      </c>
      <c r="R50" s="23">
        <f t="shared" si="76"/>
        <v>0</v>
      </c>
      <c r="S50" s="24">
        <f t="shared" si="77"/>
        <v>16</v>
      </c>
      <c r="T50" s="23">
        <f t="shared" si="78"/>
        <v>0</v>
      </c>
      <c r="U50" s="24">
        <f t="shared" si="79"/>
        <v>18</v>
      </c>
      <c r="W50" s="25">
        <v>11</v>
      </c>
      <c r="X50" s="25">
        <f t="shared" si="80"/>
        <v>11.600000000000001</v>
      </c>
      <c r="Y50" s="25">
        <f t="shared" si="81"/>
        <v>7</v>
      </c>
      <c r="Z50" s="25">
        <f t="shared" si="82"/>
        <v>9.65</v>
      </c>
      <c r="AA50" s="25">
        <f t="shared" si="83"/>
        <v>10</v>
      </c>
      <c r="AB50" s="25">
        <f t="shared" si="84"/>
        <v>9.25</v>
      </c>
      <c r="AC50" s="25">
        <f t="shared" si="85"/>
        <v>10</v>
      </c>
      <c r="AD50" s="25">
        <f t="shared" si="86"/>
        <v>10.5</v>
      </c>
      <c r="AE50" s="25">
        <f t="shared" si="87"/>
        <v>10</v>
      </c>
      <c r="AF50" s="25">
        <f t="shared" si="88"/>
        <v>41.05</v>
      </c>
      <c r="AG50" s="25">
        <f t="shared" si="89"/>
        <v>11</v>
      </c>
    </row>
    <row r="51" spans="1:33" ht="18.75" x14ac:dyDescent="0.3">
      <c r="A51" s="31">
        <v>114</v>
      </c>
      <c r="B51" s="27" t="s">
        <v>162</v>
      </c>
      <c r="C51" s="21" t="s">
        <v>67</v>
      </c>
      <c r="D51" s="22">
        <v>2.8</v>
      </c>
      <c r="E51" s="22">
        <v>9</v>
      </c>
      <c r="F51" s="23">
        <f t="shared" si="70"/>
        <v>11.8</v>
      </c>
      <c r="G51" s="24">
        <f t="shared" si="71"/>
        <v>6</v>
      </c>
      <c r="H51" s="22">
        <v>2.4</v>
      </c>
      <c r="I51" s="22">
        <v>7.85</v>
      </c>
      <c r="J51" s="23">
        <f t="shared" si="72"/>
        <v>10.25</v>
      </c>
      <c r="K51" s="24">
        <f t="shared" si="73"/>
        <v>3</v>
      </c>
      <c r="L51" s="22">
        <v>3.1</v>
      </c>
      <c r="M51" s="22">
        <v>8.1</v>
      </c>
      <c r="N51" s="23">
        <f t="shared" si="74"/>
        <v>11.2</v>
      </c>
      <c r="O51" s="24">
        <f t="shared" si="75"/>
        <v>1</v>
      </c>
      <c r="P51" s="22">
        <v>3.1</v>
      </c>
      <c r="Q51" s="22">
        <v>8.1</v>
      </c>
      <c r="R51" s="23">
        <f t="shared" si="76"/>
        <v>11.2</v>
      </c>
      <c r="S51" s="24">
        <f t="shared" si="77"/>
        <v>2</v>
      </c>
      <c r="T51" s="23">
        <f t="shared" si="78"/>
        <v>44.45</v>
      </c>
      <c r="U51" s="24">
        <f t="shared" si="79"/>
        <v>1</v>
      </c>
      <c r="W51" s="25">
        <v>12</v>
      </c>
      <c r="X51" s="25">
        <f t="shared" si="80"/>
        <v>11.600000000000001</v>
      </c>
      <c r="Y51" s="25">
        <f t="shared" si="81"/>
        <v>7</v>
      </c>
      <c r="Z51" s="25">
        <f t="shared" si="82"/>
        <v>9.6</v>
      </c>
      <c r="AA51" s="25">
        <f t="shared" si="83"/>
        <v>11</v>
      </c>
      <c r="AB51" s="25">
        <f t="shared" si="84"/>
        <v>9.1000000000000014</v>
      </c>
      <c r="AC51" s="25">
        <f t="shared" si="85"/>
        <v>11</v>
      </c>
      <c r="AD51" s="25">
        <f t="shared" si="86"/>
        <v>10.4</v>
      </c>
      <c r="AE51" s="25">
        <f t="shared" si="87"/>
        <v>11</v>
      </c>
      <c r="AF51" s="25">
        <f t="shared" si="88"/>
        <v>40.799999999999997</v>
      </c>
      <c r="AG51" s="25">
        <f t="shared" si="89"/>
        <v>12</v>
      </c>
    </row>
    <row r="52" spans="1:33" ht="18.75" x14ac:dyDescent="0.3">
      <c r="A52" s="31">
        <v>117</v>
      </c>
      <c r="B52" s="21" t="s">
        <v>163</v>
      </c>
      <c r="C52" s="21" t="s">
        <v>67</v>
      </c>
      <c r="D52" s="22">
        <v>2.8</v>
      </c>
      <c r="E52" s="22">
        <v>8.1999999999999993</v>
      </c>
      <c r="F52" s="23">
        <f t="shared" si="70"/>
        <v>11</v>
      </c>
      <c r="G52" s="24">
        <f t="shared" si="71"/>
        <v>12</v>
      </c>
      <c r="H52" s="22">
        <v>2.4</v>
      </c>
      <c r="I52" s="22">
        <v>7.3</v>
      </c>
      <c r="J52" s="23">
        <f t="shared" si="72"/>
        <v>9.6999999999999993</v>
      </c>
      <c r="K52" s="24">
        <f t="shared" si="73"/>
        <v>9</v>
      </c>
      <c r="L52" s="22">
        <v>3</v>
      </c>
      <c r="M52" s="22">
        <v>7.35</v>
      </c>
      <c r="N52" s="23">
        <f t="shared" si="74"/>
        <v>10.35</v>
      </c>
      <c r="O52" s="24">
        <f t="shared" si="75"/>
        <v>4</v>
      </c>
      <c r="P52" s="22">
        <v>3</v>
      </c>
      <c r="Q52" s="22">
        <v>7</v>
      </c>
      <c r="R52" s="23">
        <f t="shared" si="76"/>
        <v>10</v>
      </c>
      <c r="S52" s="24">
        <f t="shared" si="77"/>
        <v>15</v>
      </c>
      <c r="T52" s="23">
        <f t="shared" si="78"/>
        <v>41.05</v>
      </c>
      <c r="U52" s="24">
        <f t="shared" si="79"/>
        <v>11</v>
      </c>
      <c r="W52" s="25">
        <v>13</v>
      </c>
      <c r="X52" s="25">
        <f t="shared" si="80"/>
        <v>11.45</v>
      </c>
      <c r="Y52" s="25">
        <f t="shared" si="81"/>
        <v>8</v>
      </c>
      <c r="Z52" s="25">
        <f t="shared" si="82"/>
        <v>9.5500000000000007</v>
      </c>
      <c r="AA52" s="25">
        <f t="shared" si="83"/>
        <v>12</v>
      </c>
      <c r="AB52" s="25">
        <f t="shared" si="84"/>
        <v>9.0500000000000007</v>
      </c>
      <c r="AC52" s="25">
        <f t="shared" si="85"/>
        <v>12</v>
      </c>
      <c r="AD52" s="25">
        <f t="shared" si="86"/>
        <v>10.350000000000001</v>
      </c>
      <c r="AE52" s="25">
        <f t="shared" si="87"/>
        <v>12</v>
      </c>
      <c r="AF52" s="25">
        <f t="shared" si="88"/>
        <v>40.75</v>
      </c>
      <c r="AG52" s="25">
        <f t="shared" si="89"/>
        <v>13</v>
      </c>
    </row>
    <row r="53" spans="1:33" ht="18.75" x14ac:dyDescent="0.3">
      <c r="A53" s="31">
        <v>118</v>
      </c>
      <c r="B53" s="27" t="s">
        <v>164</v>
      </c>
      <c r="C53" s="21" t="s">
        <v>67</v>
      </c>
      <c r="D53" s="22">
        <v>2.8</v>
      </c>
      <c r="E53" s="22">
        <v>9</v>
      </c>
      <c r="F53" s="23">
        <f t="shared" si="70"/>
        <v>11.8</v>
      </c>
      <c r="G53" s="24">
        <f t="shared" si="71"/>
        <v>6</v>
      </c>
      <c r="H53" s="22">
        <v>2.5</v>
      </c>
      <c r="I53" s="22">
        <v>5.0999999999999996</v>
      </c>
      <c r="J53" s="23">
        <f t="shared" si="72"/>
        <v>7.6</v>
      </c>
      <c r="K53" s="24">
        <f t="shared" si="73"/>
        <v>15</v>
      </c>
      <c r="L53" s="22">
        <v>3.1</v>
      </c>
      <c r="M53" s="22">
        <v>6.6</v>
      </c>
      <c r="N53" s="23">
        <f t="shared" si="74"/>
        <v>9.6999999999999993</v>
      </c>
      <c r="O53" s="24">
        <f t="shared" si="75"/>
        <v>7</v>
      </c>
      <c r="P53" s="22">
        <v>3.1</v>
      </c>
      <c r="Q53" s="22">
        <v>7.65</v>
      </c>
      <c r="R53" s="23">
        <f t="shared" si="76"/>
        <v>10.75</v>
      </c>
      <c r="S53" s="24">
        <f t="shared" si="77"/>
        <v>6</v>
      </c>
      <c r="T53" s="23">
        <f t="shared" si="78"/>
        <v>39.849999999999994</v>
      </c>
      <c r="U53" s="24">
        <f t="shared" si="79"/>
        <v>16</v>
      </c>
      <c r="W53" s="25">
        <v>14</v>
      </c>
      <c r="X53" s="25">
        <f t="shared" si="80"/>
        <v>11.2</v>
      </c>
      <c r="Y53" s="25">
        <f t="shared" si="81"/>
        <v>9</v>
      </c>
      <c r="Z53" s="25">
        <f t="shared" si="82"/>
        <v>9.5500000000000007</v>
      </c>
      <c r="AA53" s="25">
        <f t="shared" si="83"/>
        <v>12</v>
      </c>
      <c r="AB53" s="25">
        <f t="shared" si="84"/>
        <v>9</v>
      </c>
      <c r="AC53" s="25">
        <f t="shared" si="85"/>
        <v>13</v>
      </c>
      <c r="AD53" s="25">
        <f t="shared" si="86"/>
        <v>10.25</v>
      </c>
      <c r="AE53" s="25">
        <f t="shared" si="87"/>
        <v>13</v>
      </c>
      <c r="AF53" s="25">
        <f t="shared" si="88"/>
        <v>40.5</v>
      </c>
      <c r="AG53" s="25">
        <f t="shared" si="89"/>
        <v>14</v>
      </c>
    </row>
    <row r="54" spans="1:33" ht="18.75" x14ac:dyDescent="0.3">
      <c r="A54" s="31">
        <v>119</v>
      </c>
      <c r="B54" s="21" t="s">
        <v>165</v>
      </c>
      <c r="C54" s="21" t="s">
        <v>67</v>
      </c>
      <c r="D54" s="22">
        <v>3</v>
      </c>
      <c r="E54" s="22">
        <v>8.1999999999999993</v>
      </c>
      <c r="F54" s="23">
        <f t="shared" si="70"/>
        <v>11.2</v>
      </c>
      <c r="G54" s="24">
        <f t="shared" si="71"/>
        <v>9</v>
      </c>
      <c r="H54" s="22">
        <v>1.9</v>
      </c>
      <c r="I54" s="22">
        <v>7.85</v>
      </c>
      <c r="J54" s="23">
        <f t="shared" si="72"/>
        <v>9.75</v>
      </c>
      <c r="K54" s="24">
        <f t="shared" si="73"/>
        <v>8</v>
      </c>
      <c r="L54" s="22">
        <v>2.6</v>
      </c>
      <c r="M54" s="22">
        <v>4.3</v>
      </c>
      <c r="N54" s="23">
        <f t="shared" si="74"/>
        <v>6.9</v>
      </c>
      <c r="O54" s="24">
        <f t="shared" si="75"/>
        <v>15</v>
      </c>
      <c r="P54" s="22">
        <v>3</v>
      </c>
      <c r="Q54" s="22">
        <v>7.15</v>
      </c>
      <c r="R54" s="23">
        <f t="shared" si="76"/>
        <v>10.15</v>
      </c>
      <c r="S54" s="24">
        <f t="shared" si="77"/>
        <v>14</v>
      </c>
      <c r="T54" s="23">
        <f t="shared" si="78"/>
        <v>38</v>
      </c>
      <c r="U54" s="24">
        <f t="shared" si="79"/>
        <v>17</v>
      </c>
      <c r="W54" s="25">
        <v>15</v>
      </c>
      <c r="X54" s="25">
        <f t="shared" si="80"/>
        <v>11.149999999999999</v>
      </c>
      <c r="Y54" s="25">
        <f t="shared" si="81"/>
        <v>10</v>
      </c>
      <c r="Z54" s="25">
        <f t="shared" si="82"/>
        <v>9.5</v>
      </c>
      <c r="AA54" s="25">
        <f t="shared" si="83"/>
        <v>13</v>
      </c>
      <c r="AB54" s="25">
        <f t="shared" si="84"/>
        <v>9</v>
      </c>
      <c r="AC54" s="25">
        <f t="shared" si="85"/>
        <v>13</v>
      </c>
      <c r="AD54" s="25">
        <f t="shared" si="86"/>
        <v>10.15</v>
      </c>
      <c r="AE54" s="25">
        <f t="shared" si="87"/>
        <v>14</v>
      </c>
      <c r="AF54" s="25">
        <f t="shared" si="88"/>
        <v>40.400000000000006</v>
      </c>
      <c r="AG54" s="25">
        <f t="shared" si="89"/>
        <v>15</v>
      </c>
    </row>
    <row r="55" spans="1:33" ht="18.75" x14ac:dyDescent="0.3">
      <c r="A55" s="31">
        <v>120</v>
      </c>
      <c r="B55" s="20" t="s">
        <v>166</v>
      </c>
      <c r="C55" s="21" t="s">
        <v>16</v>
      </c>
      <c r="D55" s="22">
        <v>2.8</v>
      </c>
      <c r="E55" s="22">
        <v>9</v>
      </c>
      <c r="F55" s="23">
        <f t="shared" si="70"/>
        <v>11.8</v>
      </c>
      <c r="G55" s="24">
        <f t="shared" si="71"/>
        <v>6</v>
      </c>
      <c r="H55" s="22">
        <v>2.4</v>
      </c>
      <c r="I55" s="22">
        <v>7.8</v>
      </c>
      <c r="J55" s="23">
        <f t="shared" si="72"/>
        <v>10.199999999999999</v>
      </c>
      <c r="K55" s="24">
        <f t="shared" si="73"/>
        <v>4</v>
      </c>
      <c r="L55" s="22">
        <v>3</v>
      </c>
      <c r="M55" s="22">
        <v>7.2</v>
      </c>
      <c r="N55" s="23">
        <f t="shared" si="74"/>
        <v>10.199999999999999</v>
      </c>
      <c r="O55" s="24">
        <f t="shared" si="75"/>
        <v>5</v>
      </c>
      <c r="P55" s="22">
        <v>3.3</v>
      </c>
      <c r="Q55" s="22">
        <v>7.4</v>
      </c>
      <c r="R55" s="23">
        <f t="shared" si="76"/>
        <v>10.7</v>
      </c>
      <c r="S55" s="24">
        <f t="shared" si="77"/>
        <v>7</v>
      </c>
      <c r="T55" s="23">
        <f t="shared" si="78"/>
        <v>42.9</v>
      </c>
      <c r="U55" s="24">
        <f t="shared" si="79"/>
        <v>3</v>
      </c>
      <c r="W55" s="25">
        <v>16</v>
      </c>
      <c r="X55" s="25">
        <f t="shared" si="80"/>
        <v>11.100000000000001</v>
      </c>
      <c r="Y55" s="25">
        <f t="shared" si="81"/>
        <v>11</v>
      </c>
      <c r="Z55" s="25">
        <f t="shared" si="82"/>
        <v>9.1</v>
      </c>
      <c r="AA55" s="25">
        <f t="shared" si="83"/>
        <v>14</v>
      </c>
      <c r="AB55" s="25">
        <f t="shared" si="84"/>
        <v>8.15</v>
      </c>
      <c r="AC55" s="25">
        <f t="shared" si="85"/>
        <v>14</v>
      </c>
      <c r="AD55" s="25">
        <f t="shared" si="86"/>
        <v>10</v>
      </c>
      <c r="AE55" s="25">
        <f t="shared" si="87"/>
        <v>15</v>
      </c>
      <c r="AF55" s="25">
        <f t="shared" si="88"/>
        <v>39.849999999999994</v>
      </c>
      <c r="AG55" s="25">
        <f t="shared" si="89"/>
        <v>16</v>
      </c>
    </row>
    <row r="56" spans="1:33" ht="18.75" x14ac:dyDescent="0.3">
      <c r="A56" s="31">
        <v>121</v>
      </c>
      <c r="B56" s="20" t="s">
        <v>167</v>
      </c>
      <c r="C56" s="21" t="s">
        <v>74</v>
      </c>
      <c r="D56" s="22">
        <v>2.8</v>
      </c>
      <c r="E56" s="22">
        <v>8.3000000000000007</v>
      </c>
      <c r="F56" s="23">
        <f t="shared" si="70"/>
        <v>11.100000000000001</v>
      </c>
      <c r="G56" s="24">
        <f t="shared" si="71"/>
        <v>11</v>
      </c>
      <c r="H56" s="22">
        <v>2.5</v>
      </c>
      <c r="I56" s="22">
        <v>7.35</v>
      </c>
      <c r="J56" s="23">
        <f t="shared" si="72"/>
        <v>9.85</v>
      </c>
      <c r="K56" s="24">
        <f t="shared" si="73"/>
        <v>7</v>
      </c>
      <c r="L56" s="22">
        <v>3.2</v>
      </c>
      <c r="M56" s="22">
        <v>7.65</v>
      </c>
      <c r="N56" s="23">
        <f t="shared" si="74"/>
        <v>10.850000000000001</v>
      </c>
      <c r="O56" s="24">
        <f t="shared" si="75"/>
        <v>2</v>
      </c>
      <c r="P56" s="22">
        <v>3.2</v>
      </c>
      <c r="Q56" s="22">
        <v>7.05</v>
      </c>
      <c r="R56" s="23">
        <f t="shared" si="76"/>
        <v>10.25</v>
      </c>
      <c r="S56" s="24">
        <f t="shared" si="77"/>
        <v>13</v>
      </c>
      <c r="T56" s="23">
        <f t="shared" si="78"/>
        <v>42.050000000000004</v>
      </c>
      <c r="U56" s="24">
        <f t="shared" si="79"/>
        <v>6</v>
      </c>
      <c r="W56" s="25">
        <v>17</v>
      </c>
      <c r="X56" s="25">
        <f t="shared" si="80"/>
        <v>11</v>
      </c>
      <c r="Y56" s="25">
        <f t="shared" si="81"/>
        <v>12</v>
      </c>
      <c r="Z56" s="25">
        <f t="shared" si="82"/>
        <v>7.6</v>
      </c>
      <c r="AA56" s="25">
        <f t="shared" si="83"/>
        <v>15</v>
      </c>
      <c r="AB56" s="25">
        <f t="shared" si="84"/>
        <v>6.9</v>
      </c>
      <c r="AC56" s="25">
        <f t="shared" si="85"/>
        <v>15</v>
      </c>
      <c r="AD56" s="25">
        <f t="shared" si="86"/>
        <v>10</v>
      </c>
      <c r="AE56" s="25">
        <f t="shared" si="87"/>
        <v>15</v>
      </c>
      <c r="AF56" s="25">
        <f t="shared" si="88"/>
        <v>38</v>
      </c>
      <c r="AG56" s="25">
        <f t="shared" si="89"/>
        <v>17</v>
      </c>
    </row>
    <row r="57" spans="1:33" ht="18.75" x14ac:dyDescent="0.3">
      <c r="A57" s="26">
        <v>122</v>
      </c>
      <c r="B57" s="20" t="s">
        <v>168</v>
      </c>
      <c r="C57" s="21" t="s">
        <v>74</v>
      </c>
      <c r="D57" s="22">
        <v>2.8</v>
      </c>
      <c r="E57" s="22">
        <v>9.3000000000000007</v>
      </c>
      <c r="F57" s="23">
        <f t="shared" si="70"/>
        <v>12.100000000000001</v>
      </c>
      <c r="G57" s="24">
        <f t="shared" si="71"/>
        <v>1</v>
      </c>
      <c r="H57" s="22">
        <v>2.1</v>
      </c>
      <c r="I57" s="22">
        <v>7</v>
      </c>
      <c r="J57" s="23">
        <f t="shared" si="72"/>
        <v>9.1</v>
      </c>
      <c r="K57" s="24">
        <f t="shared" si="73"/>
        <v>14</v>
      </c>
      <c r="L57" s="22">
        <v>3.2</v>
      </c>
      <c r="M57" s="22">
        <v>6.55</v>
      </c>
      <c r="N57" s="23">
        <f t="shared" si="74"/>
        <v>9.75</v>
      </c>
      <c r="O57" s="24">
        <f t="shared" si="75"/>
        <v>6</v>
      </c>
      <c r="P57" s="22">
        <v>3.2</v>
      </c>
      <c r="Q57" s="22">
        <v>7.8</v>
      </c>
      <c r="R57" s="23">
        <f t="shared" si="76"/>
        <v>11</v>
      </c>
      <c r="S57" s="24">
        <f t="shared" si="77"/>
        <v>3</v>
      </c>
      <c r="T57" s="23">
        <f t="shared" si="78"/>
        <v>41.95</v>
      </c>
      <c r="U57" s="24">
        <f t="shared" si="79"/>
        <v>7</v>
      </c>
      <c r="W57" s="25">
        <v>18</v>
      </c>
      <c r="X57" s="25">
        <f t="shared" si="80"/>
        <v>0</v>
      </c>
      <c r="Y57" s="25">
        <f t="shared" si="81"/>
        <v>13</v>
      </c>
      <c r="Z57" s="25">
        <f t="shared" si="82"/>
        <v>0</v>
      </c>
      <c r="AA57" s="25">
        <f t="shared" si="83"/>
        <v>16</v>
      </c>
      <c r="AB57" s="25">
        <f t="shared" si="84"/>
        <v>0</v>
      </c>
      <c r="AC57" s="25">
        <f t="shared" si="85"/>
        <v>16</v>
      </c>
      <c r="AD57" s="25">
        <f t="shared" si="86"/>
        <v>0</v>
      </c>
      <c r="AE57" s="25">
        <f t="shared" si="87"/>
        <v>16</v>
      </c>
      <c r="AF57" s="25">
        <f t="shared" si="88"/>
        <v>0</v>
      </c>
      <c r="AG57" s="25">
        <f t="shared" si="89"/>
        <v>18</v>
      </c>
    </row>
    <row r="58" spans="1:33" ht="18.75" x14ac:dyDescent="0.2">
      <c r="N58" s="29"/>
      <c r="O58" s="30"/>
    </row>
  </sheetData>
  <mergeCells count="20">
    <mergeCell ref="T38:U38"/>
    <mergeCell ref="P16:S16"/>
    <mergeCell ref="D29:G29"/>
    <mergeCell ref="H29:K29"/>
    <mergeCell ref="D38:G38"/>
    <mergeCell ref="H38:K38"/>
    <mergeCell ref="L38:O38"/>
    <mergeCell ref="P38:S38"/>
    <mergeCell ref="D4:G4"/>
    <mergeCell ref="H4:K4"/>
    <mergeCell ref="L4:O4"/>
    <mergeCell ref="T4:U4"/>
    <mergeCell ref="T29:U29"/>
    <mergeCell ref="T16:U16"/>
    <mergeCell ref="P4:S4"/>
    <mergeCell ref="D16:G16"/>
    <mergeCell ref="H16:K16"/>
    <mergeCell ref="L16:O16"/>
    <mergeCell ref="L29:O29"/>
    <mergeCell ref="P29:S29"/>
  </mergeCells>
  <phoneticPr fontId="0" type="noConversion"/>
  <conditionalFormatting sqref="J39:K39 F5:G6 J5:K6 N5:O6 R5:U6 T7:U11 F17:G18 J17:K18 N17:O18 R17:U18 F39:G40 R39:U40 J40">
    <cfRule type="cellIs" dxfId="141" priority="141" stopIfTrue="1" operator="equal">
      <formula>1</formula>
    </cfRule>
    <cfRule type="cellIs" dxfId="140" priority="142" stopIfTrue="1" operator="equal">
      <formula>2</formula>
    </cfRule>
    <cfRule type="cellIs" dxfId="139" priority="143" stopIfTrue="1" operator="equal">
      <formula>3</formula>
    </cfRule>
  </conditionalFormatting>
  <conditionalFormatting sqref="F30:G31 J30:K31 N30:O31 R30:U31">
    <cfRule type="cellIs" dxfId="138" priority="129" stopIfTrue="1" operator="equal">
      <formula>1</formula>
    </cfRule>
    <cfRule type="cellIs" dxfId="137" priority="130" stopIfTrue="1" operator="equal">
      <formula>2</formula>
    </cfRule>
    <cfRule type="cellIs" dxfId="136" priority="131" stopIfTrue="1" operator="equal">
      <formula>3</formula>
    </cfRule>
  </conditionalFormatting>
  <conditionalFormatting sqref="N39:O40">
    <cfRule type="cellIs" dxfId="135" priority="114" stopIfTrue="1" operator="equal">
      <formula>1</formula>
    </cfRule>
    <cfRule type="cellIs" dxfId="134" priority="115" stopIfTrue="1" operator="equal">
      <formula>2</formula>
    </cfRule>
    <cfRule type="cellIs" dxfId="133" priority="116" stopIfTrue="1" operator="equal">
      <formula>3</formula>
    </cfRule>
  </conditionalFormatting>
  <conditionalFormatting sqref="N58:O58">
    <cfRule type="cellIs" dxfId="132" priority="111" stopIfTrue="1" operator="equal">
      <formula>1</formula>
    </cfRule>
    <cfRule type="cellIs" dxfId="131" priority="112" stopIfTrue="1" operator="equal">
      <formula>2</formula>
    </cfRule>
    <cfRule type="cellIs" dxfId="130" priority="113" stopIfTrue="1" operator="equal">
      <formula>3</formula>
    </cfRule>
  </conditionalFormatting>
  <conditionalFormatting sqref="K40">
    <cfRule type="cellIs" dxfId="129" priority="90" stopIfTrue="1" operator="equal">
      <formula>1</formula>
    </cfRule>
    <cfRule type="cellIs" dxfId="128" priority="91" stopIfTrue="1" operator="equal">
      <formula>2</formula>
    </cfRule>
    <cfRule type="cellIs" dxfId="127" priority="92" stopIfTrue="1" operator="equal">
      <formula>3</formula>
    </cfRule>
  </conditionalFormatting>
  <conditionalFormatting sqref="P7:Q11">
    <cfRule type="cellIs" dxfId="126" priority="40" operator="lessThan">
      <formula>0.001</formula>
    </cfRule>
  </conditionalFormatting>
  <conditionalFormatting sqref="D6:E6">
    <cfRule type="cellIs" dxfId="125" priority="59" operator="lessThan">
      <formula>0.001</formula>
    </cfRule>
  </conditionalFormatting>
  <conditionalFormatting sqref="H6:I6">
    <cfRule type="cellIs" dxfId="124" priority="58" operator="lessThan">
      <formula>0.001</formula>
    </cfRule>
  </conditionalFormatting>
  <conditionalFormatting sqref="L6:M6">
    <cfRule type="cellIs" dxfId="123" priority="57" operator="lessThan">
      <formula>0.001</formula>
    </cfRule>
  </conditionalFormatting>
  <conditionalFormatting sqref="P6:Q6">
    <cfRule type="cellIs" dxfId="122" priority="56" operator="lessThan">
      <formula>0.001</formula>
    </cfRule>
  </conditionalFormatting>
  <conditionalFormatting sqref="F7:G11">
    <cfRule type="cellIs" dxfId="121" priority="53" stopIfTrue="1" operator="equal">
      <formula>1</formula>
    </cfRule>
    <cfRule type="cellIs" dxfId="120" priority="54" stopIfTrue="1" operator="equal">
      <formula>2</formula>
    </cfRule>
    <cfRule type="cellIs" dxfId="119" priority="55" stopIfTrue="1" operator="equal">
      <formula>3</formula>
    </cfRule>
  </conditionalFormatting>
  <conditionalFormatting sqref="D7:E11">
    <cfRule type="cellIs" dxfId="118" priority="52" operator="lessThan">
      <formula>0.001</formula>
    </cfRule>
  </conditionalFormatting>
  <conditionalFormatting sqref="J7:K11">
    <cfRule type="cellIs" dxfId="117" priority="49" stopIfTrue="1" operator="equal">
      <formula>1</formula>
    </cfRule>
    <cfRule type="cellIs" dxfId="116" priority="50" stopIfTrue="1" operator="equal">
      <formula>2</formula>
    </cfRule>
    <cfRule type="cellIs" dxfId="115" priority="51" stopIfTrue="1" operator="equal">
      <formula>3</formula>
    </cfRule>
  </conditionalFormatting>
  <conditionalFormatting sqref="H7:I11">
    <cfRule type="cellIs" dxfId="114" priority="48" operator="lessThan">
      <formula>0.001</formula>
    </cfRule>
  </conditionalFormatting>
  <conditionalFormatting sqref="N7:O11">
    <cfRule type="cellIs" dxfId="113" priority="45" stopIfTrue="1" operator="equal">
      <formula>1</formula>
    </cfRule>
    <cfRule type="cellIs" dxfId="112" priority="46" stopIfTrue="1" operator="equal">
      <formula>2</formula>
    </cfRule>
    <cfRule type="cellIs" dxfId="111" priority="47" stopIfTrue="1" operator="equal">
      <formula>3</formula>
    </cfRule>
  </conditionalFormatting>
  <conditionalFormatting sqref="L7:M11">
    <cfRule type="cellIs" dxfId="110" priority="44" operator="lessThan">
      <formula>0.001</formula>
    </cfRule>
  </conditionalFormatting>
  <conditionalFormatting sqref="R7:S11">
    <cfRule type="cellIs" dxfId="109" priority="41" stopIfTrue="1" operator="equal">
      <formula>1</formula>
    </cfRule>
    <cfRule type="cellIs" dxfId="108" priority="42" stopIfTrue="1" operator="equal">
      <formula>2</formula>
    </cfRule>
    <cfRule type="cellIs" dxfId="107" priority="43" stopIfTrue="1" operator="equal">
      <formula>3</formula>
    </cfRule>
  </conditionalFormatting>
  <conditionalFormatting sqref="P19:Q24">
    <cfRule type="cellIs" dxfId="106" priority="29" operator="lessThan">
      <formula>0.001</formula>
    </cfRule>
  </conditionalFormatting>
  <conditionalFormatting sqref="D18:E18">
    <cfRule type="cellIs" dxfId="105" priority="39" operator="lessThan">
      <formula>0.001</formula>
    </cfRule>
  </conditionalFormatting>
  <conditionalFormatting sqref="H18:I18">
    <cfRule type="cellIs" dxfId="104" priority="38" operator="lessThan">
      <formula>0.001</formula>
    </cfRule>
  </conditionalFormatting>
  <conditionalFormatting sqref="L18:M18">
    <cfRule type="cellIs" dxfId="103" priority="37" operator="lessThan">
      <formula>0.001</formula>
    </cfRule>
  </conditionalFormatting>
  <conditionalFormatting sqref="P18:Q18">
    <cfRule type="cellIs" dxfId="102" priority="36" operator="lessThan">
      <formula>0.001</formula>
    </cfRule>
  </conditionalFormatting>
  <conditionalFormatting sqref="F19:G24 J19:K24 N19:O24 R19:U24">
    <cfRule type="cellIs" dxfId="101" priority="33" stopIfTrue="1" operator="equal">
      <formula>1</formula>
    </cfRule>
    <cfRule type="cellIs" dxfId="100" priority="34" stopIfTrue="1" operator="equal">
      <formula>2</formula>
    </cfRule>
    <cfRule type="cellIs" dxfId="99" priority="35" stopIfTrue="1" operator="equal">
      <formula>3</formula>
    </cfRule>
  </conditionalFormatting>
  <conditionalFormatting sqref="D19:E24">
    <cfRule type="cellIs" dxfId="98" priority="32" operator="lessThan">
      <formula>0.001</formula>
    </cfRule>
  </conditionalFormatting>
  <conditionalFormatting sqref="H19:I24">
    <cfRule type="cellIs" dxfId="97" priority="31" operator="lessThan">
      <formula>0.001</formula>
    </cfRule>
  </conditionalFormatting>
  <conditionalFormatting sqref="L19:M24">
    <cfRule type="cellIs" dxfId="96" priority="30" operator="lessThan">
      <formula>0.001</formula>
    </cfRule>
  </conditionalFormatting>
  <conditionalFormatting sqref="D31:E31">
    <cfRule type="cellIs" dxfId="95" priority="28" operator="lessThan">
      <formula>0.001</formula>
    </cfRule>
  </conditionalFormatting>
  <conditionalFormatting sqref="H31:I31">
    <cfRule type="cellIs" dxfId="94" priority="27" operator="lessThan">
      <formula>0.001</formula>
    </cfRule>
  </conditionalFormatting>
  <conditionalFormatting sqref="P32:Q33">
    <cfRule type="cellIs" dxfId="93" priority="18" operator="lessThan">
      <formula>0.001</formula>
    </cfRule>
  </conditionalFormatting>
  <conditionalFormatting sqref="L31:M31">
    <cfRule type="cellIs" dxfId="92" priority="26" operator="lessThan">
      <formula>0.001</formula>
    </cfRule>
  </conditionalFormatting>
  <conditionalFormatting sqref="P31:Q31">
    <cfRule type="cellIs" dxfId="91" priority="25" operator="lessThan">
      <formula>0.001</formula>
    </cfRule>
  </conditionalFormatting>
  <conditionalFormatting sqref="F32:G33 J32:K33 N32:O33 R32:U33">
    <cfRule type="cellIs" dxfId="90" priority="22" stopIfTrue="1" operator="equal">
      <formula>1</formula>
    </cfRule>
    <cfRule type="cellIs" dxfId="89" priority="23" stopIfTrue="1" operator="equal">
      <formula>2</formula>
    </cfRule>
    <cfRule type="cellIs" dxfId="88" priority="24" stopIfTrue="1" operator="equal">
      <formula>3</formula>
    </cfRule>
  </conditionalFormatting>
  <conditionalFormatting sqref="D32:E33">
    <cfRule type="cellIs" dxfId="87" priority="21" operator="lessThan">
      <formula>0.001</formula>
    </cfRule>
  </conditionalFormatting>
  <conditionalFormatting sqref="H32:I33">
    <cfRule type="cellIs" dxfId="86" priority="20" operator="lessThan">
      <formula>0.001</formula>
    </cfRule>
  </conditionalFormatting>
  <conditionalFormatting sqref="L32:M33">
    <cfRule type="cellIs" dxfId="85" priority="19" operator="lessThan">
      <formula>0.001</formula>
    </cfRule>
  </conditionalFormatting>
  <conditionalFormatting sqref="P41:Q57">
    <cfRule type="cellIs" dxfId="84" priority="1" operator="lessThan">
      <formula>0.001</formula>
    </cfRule>
  </conditionalFormatting>
  <conditionalFormatting sqref="D40:E40">
    <cfRule type="cellIs" dxfId="83" priority="17" operator="lessThan">
      <formula>0.001</formula>
    </cfRule>
  </conditionalFormatting>
  <conditionalFormatting sqref="H40:I40">
    <cfRule type="cellIs" dxfId="82" priority="16" operator="lessThan">
      <formula>0.001</formula>
    </cfRule>
  </conditionalFormatting>
  <conditionalFormatting sqref="L40:M40">
    <cfRule type="cellIs" dxfId="81" priority="15" operator="lessThan">
      <formula>0.001</formula>
    </cfRule>
  </conditionalFormatting>
  <conditionalFormatting sqref="P40:Q40">
    <cfRule type="cellIs" dxfId="80" priority="14" operator="lessThan">
      <formula>0.001</formula>
    </cfRule>
  </conditionalFormatting>
  <conditionalFormatting sqref="F41:G57 R41:U57 J41:J57">
    <cfRule type="cellIs" dxfId="79" priority="11" stopIfTrue="1" operator="equal">
      <formula>1</formula>
    </cfRule>
    <cfRule type="cellIs" dxfId="78" priority="12" stopIfTrue="1" operator="equal">
      <formula>2</formula>
    </cfRule>
    <cfRule type="cellIs" dxfId="77" priority="13" stopIfTrue="1" operator="equal">
      <formula>3</formula>
    </cfRule>
  </conditionalFormatting>
  <conditionalFormatting sqref="N41:O57">
    <cfRule type="cellIs" dxfId="76" priority="8" stopIfTrue="1" operator="equal">
      <formula>1</formula>
    </cfRule>
    <cfRule type="cellIs" dxfId="75" priority="9" stopIfTrue="1" operator="equal">
      <formula>2</formula>
    </cfRule>
    <cfRule type="cellIs" dxfId="74" priority="10" stopIfTrue="1" operator="equal">
      <formula>3</formula>
    </cfRule>
  </conditionalFormatting>
  <conditionalFormatting sqref="K41:K57">
    <cfRule type="cellIs" dxfId="73" priority="5" stopIfTrue="1" operator="equal">
      <formula>1</formula>
    </cfRule>
    <cfRule type="cellIs" dxfId="72" priority="6" stopIfTrue="1" operator="equal">
      <formula>2</formula>
    </cfRule>
    <cfRule type="cellIs" dxfId="71" priority="7" stopIfTrue="1" operator="equal">
      <formula>3</formula>
    </cfRule>
  </conditionalFormatting>
  <conditionalFormatting sqref="D41:E57">
    <cfRule type="cellIs" dxfId="70" priority="4" operator="lessThan">
      <formula>0.001</formula>
    </cfRule>
  </conditionalFormatting>
  <conditionalFormatting sqref="H41:I57">
    <cfRule type="cellIs" dxfId="69" priority="3" operator="lessThan">
      <formula>0.001</formula>
    </cfRule>
  </conditionalFormatting>
  <conditionalFormatting sqref="L41:M57">
    <cfRule type="cellIs" dxfId="68" priority="2" operator="lessThan">
      <formula>0.001</formula>
    </cfRule>
  </conditionalFormatting>
  <pageMargins left="0.31496062992125984" right="0.19685039370078741" top="0.82677165354330717" bottom="0.51181102362204722" header="0.43307086614173229" footer="0.51181102362204722"/>
  <pageSetup scale="51" orientation="landscape" horizontalDpi="300" verticalDpi="300" r:id="rId1"/>
  <headerFooter alignWithMargins="0">
    <oddHeader>&amp;C&amp;"-,Regular"&amp;26Stockport Easter Competition 2017</oddHead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8"/>
  <sheetViews>
    <sheetView tabSelected="1" topLeftCell="A7" zoomScale="70" zoomScaleNormal="70" zoomScalePageLayoutView="60" workbookViewId="0">
      <selection activeCell="L7" sqref="L7"/>
    </sheetView>
  </sheetViews>
  <sheetFormatPr defaultRowHeight="12.75" x14ac:dyDescent="0.2"/>
  <cols>
    <col min="1" max="1" width="6.85546875" style="1" customWidth="1"/>
    <col min="2" max="2" width="27" style="1" customWidth="1"/>
    <col min="3" max="3" width="25.140625" style="1" customWidth="1"/>
    <col min="4" max="4" width="11.28515625" style="2" customWidth="1"/>
    <col min="5" max="5" width="10.7109375" style="2" customWidth="1"/>
    <col min="6" max="7" width="10.7109375" style="1" customWidth="1"/>
    <col min="8" max="9" width="10.7109375" style="2" customWidth="1"/>
    <col min="10" max="11" width="10.7109375" style="1" customWidth="1"/>
    <col min="12" max="12" width="11.85546875" style="2" customWidth="1"/>
    <col min="13" max="13" width="11.7109375" style="2" customWidth="1"/>
    <col min="14" max="15" width="10.7109375" style="1" customWidth="1"/>
    <col min="16" max="17" width="10.7109375" style="2" customWidth="1"/>
    <col min="18" max="18" width="12" style="1" customWidth="1"/>
    <col min="19" max="19" width="10.7109375" style="1" customWidth="1"/>
    <col min="20" max="20" width="11.85546875" style="1" customWidth="1"/>
    <col min="21" max="21" width="11.140625" style="1" customWidth="1"/>
    <col min="22" max="22" width="9.5703125" style="1" customWidth="1"/>
    <col min="23" max="33" width="9.140625" style="1" hidden="1" customWidth="1"/>
    <col min="34" max="16384" width="9.140625" style="3"/>
  </cols>
  <sheetData>
    <row r="2" spans="1:33" ht="33.75" x14ac:dyDescent="0.5">
      <c r="A2" s="44" t="s">
        <v>169</v>
      </c>
      <c r="C2" s="4"/>
      <c r="D2" s="5"/>
      <c r="G2" s="6"/>
    </row>
    <row r="4" spans="1:33" s="11" customFormat="1" ht="18.75" x14ac:dyDescent="0.3">
      <c r="A4" s="7" t="s">
        <v>9</v>
      </c>
      <c r="B4" s="7" t="s">
        <v>8</v>
      </c>
      <c r="C4" s="7" t="s">
        <v>11</v>
      </c>
      <c r="D4" s="51" t="s">
        <v>0</v>
      </c>
      <c r="E4" s="52"/>
      <c r="F4" s="52"/>
      <c r="G4" s="53"/>
      <c r="H4" s="51" t="s">
        <v>1</v>
      </c>
      <c r="I4" s="52"/>
      <c r="J4" s="52"/>
      <c r="K4" s="53"/>
      <c r="L4" s="51" t="s">
        <v>2</v>
      </c>
      <c r="M4" s="52"/>
      <c r="N4" s="52"/>
      <c r="O4" s="53"/>
      <c r="P4" s="51" t="s">
        <v>3</v>
      </c>
      <c r="Q4" s="52"/>
      <c r="R4" s="52"/>
      <c r="S4" s="53"/>
      <c r="T4" s="49" t="s">
        <v>4</v>
      </c>
      <c r="U4" s="54"/>
      <c r="V4" s="8"/>
      <c r="W4" s="9"/>
      <c r="X4" s="9" t="s">
        <v>3</v>
      </c>
      <c r="Y4" s="9"/>
      <c r="Z4" s="10" t="s">
        <v>0</v>
      </c>
      <c r="AA4" s="10"/>
      <c r="AB4" s="9" t="s">
        <v>2</v>
      </c>
      <c r="AC4" s="9"/>
      <c r="AD4" s="10" t="s">
        <v>1</v>
      </c>
      <c r="AE4" s="10"/>
      <c r="AF4" s="10" t="s">
        <v>4</v>
      </c>
      <c r="AG4" s="10"/>
    </row>
    <row r="5" spans="1:33" s="18" customFormat="1" ht="26.25" x14ac:dyDescent="0.3">
      <c r="A5" s="12" t="s">
        <v>7</v>
      </c>
      <c r="B5" s="13"/>
      <c r="C5" s="13"/>
      <c r="D5" s="14" t="s">
        <v>10</v>
      </c>
      <c r="E5" s="14" t="s">
        <v>15</v>
      </c>
      <c r="F5" s="15" t="s">
        <v>5</v>
      </c>
      <c r="G5" s="13" t="s">
        <v>6</v>
      </c>
      <c r="H5" s="14" t="s">
        <v>10</v>
      </c>
      <c r="I5" s="14" t="s">
        <v>15</v>
      </c>
      <c r="J5" s="15" t="s">
        <v>5</v>
      </c>
      <c r="K5" s="13" t="s">
        <v>6</v>
      </c>
      <c r="L5" s="14" t="s">
        <v>10</v>
      </c>
      <c r="M5" s="14" t="s">
        <v>15</v>
      </c>
      <c r="N5" s="15" t="s">
        <v>5</v>
      </c>
      <c r="O5" s="13" t="s">
        <v>6</v>
      </c>
      <c r="P5" s="14" t="s">
        <v>10</v>
      </c>
      <c r="Q5" s="14" t="s">
        <v>15</v>
      </c>
      <c r="R5" s="15" t="s">
        <v>5</v>
      </c>
      <c r="S5" s="13" t="s">
        <v>6</v>
      </c>
      <c r="T5" s="15" t="s">
        <v>5</v>
      </c>
      <c r="U5" s="13" t="s">
        <v>6</v>
      </c>
      <c r="V5" s="16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18.75" x14ac:dyDescent="0.3">
      <c r="A6" s="31">
        <v>123</v>
      </c>
      <c r="B6" s="28" t="s">
        <v>52</v>
      </c>
      <c r="C6" s="21" t="s">
        <v>26</v>
      </c>
      <c r="D6" s="22">
        <v>4</v>
      </c>
      <c r="E6" s="22">
        <v>9.1</v>
      </c>
      <c r="F6" s="23">
        <f>D6+E6</f>
        <v>13.1</v>
      </c>
      <c r="G6" s="24">
        <f>VLOOKUP(F6,X$6:Y$16,2,FALSE)</f>
        <v>5</v>
      </c>
      <c r="H6" s="22">
        <v>4</v>
      </c>
      <c r="I6" s="22">
        <v>9.3000000000000007</v>
      </c>
      <c r="J6" s="23">
        <f>H6+I6</f>
        <v>13.3</v>
      </c>
      <c r="K6" s="24">
        <f>VLOOKUP(J6,Z$6:AA$16,2,FALSE)</f>
        <v>2</v>
      </c>
      <c r="L6" s="22">
        <v>3.5</v>
      </c>
      <c r="M6" s="22">
        <v>7.2</v>
      </c>
      <c r="N6" s="23">
        <f>L6+M6</f>
        <v>10.7</v>
      </c>
      <c r="O6" s="24">
        <f>VLOOKUP(N6,AB$6:AC$16,2,FALSE)</f>
        <v>5</v>
      </c>
      <c r="P6" s="22">
        <v>4</v>
      </c>
      <c r="Q6" s="22">
        <v>7.75</v>
      </c>
      <c r="R6" s="23">
        <f>P6+Q6</f>
        <v>11.75</v>
      </c>
      <c r="S6" s="24">
        <f>VLOOKUP(R6,AD$6:AE$16,2,FALSE)</f>
        <v>5</v>
      </c>
      <c r="T6" s="23">
        <f>R6+N6+J6+F6</f>
        <v>48.85</v>
      </c>
      <c r="U6" s="24">
        <f>VLOOKUP(T6,AF$6:AG$16,2,FALSE)</f>
        <v>4</v>
      </c>
      <c r="W6" s="25">
        <v>1</v>
      </c>
      <c r="X6" s="25">
        <f>LARGE(F$6:F$16,$W6)</f>
        <v>13.5</v>
      </c>
      <c r="Y6" s="25">
        <f>IF(X6=X5,Y5,Y5+1)</f>
        <v>1</v>
      </c>
      <c r="Z6" s="25">
        <f>LARGE(J$6:J$16,$W6)</f>
        <v>13.35</v>
      </c>
      <c r="AA6" s="25">
        <f>IF(Z6=Z5,AA5,AA5+1)</f>
        <v>1</v>
      </c>
      <c r="AB6" s="25">
        <f>LARGE(N$6:N$16,$W6)</f>
        <v>11.65</v>
      </c>
      <c r="AC6" s="25">
        <f>IF(AB6=AB5,AC5,AC5+1)</f>
        <v>1</v>
      </c>
      <c r="AD6" s="25">
        <f>LARGE(R$6:R$16,$W6)</f>
        <v>12.5</v>
      </c>
      <c r="AE6" s="25">
        <f>IF(AD6=AD5,AE5,AE5+1)</f>
        <v>1</v>
      </c>
      <c r="AF6" s="25">
        <f>LARGE(T$6:T$16,$W6)</f>
        <v>50.732999999999997</v>
      </c>
      <c r="AG6" s="25">
        <f>IF(AF6=AF5,AG5,AG5+1)</f>
        <v>1</v>
      </c>
    </row>
    <row r="7" spans="1:33" ht="18.75" x14ac:dyDescent="0.3">
      <c r="A7" s="31">
        <v>124</v>
      </c>
      <c r="B7" s="28" t="s">
        <v>174</v>
      </c>
      <c r="C7" s="21" t="s">
        <v>26</v>
      </c>
      <c r="D7" s="22">
        <v>4</v>
      </c>
      <c r="E7" s="22">
        <v>8.5</v>
      </c>
      <c r="F7" s="23">
        <f t="shared" ref="F7:F16" si="0">D7+E7</f>
        <v>12.5</v>
      </c>
      <c r="G7" s="24">
        <f t="shared" ref="G7:G16" si="1">VLOOKUP(F7,X$6:Y$16,2,FALSE)</f>
        <v>9</v>
      </c>
      <c r="H7" s="22">
        <v>4</v>
      </c>
      <c r="I7" s="22">
        <v>9.1</v>
      </c>
      <c r="J7" s="23">
        <f t="shared" ref="J7:J16" si="2">H7+I7</f>
        <v>13.1</v>
      </c>
      <c r="K7" s="24">
        <f t="shared" ref="K7:K16" si="3">VLOOKUP(J7,Z$6:AA$16,2,FALSE)</f>
        <v>5</v>
      </c>
      <c r="L7" s="22">
        <v>3</v>
      </c>
      <c r="M7" s="22">
        <v>7.75</v>
      </c>
      <c r="N7" s="23">
        <f t="shared" ref="N7:N16" si="4">L7+M7</f>
        <v>10.75</v>
      </c>
      <c r="O7" s="24">
        <f t="shared" ref="O7:O16" si="5">VLOOKUP(N7,AB$6:AC$16,2,FALSE)</f>
        <v>4</v>
      </c>
      <c r="P7" s="22">
        <v>4</v>
      </c>
      <c r="Q7" s="22">
        <v>7.55</v>
      </c>
      <c r="R7" s="23">
        <f t="shared" ref="R7:R16" si="6">P7+Q7</f>
        <v>11.55</v>
      </c>
      <c r="S7" s="24">
        <f t="shared" ref="S7:S16" si="7">VLOOKUP(R7,AD$6:AE$16,2,FALSE)</f>
        <v>8</v>
      </c>
      <c r="T7" s="23">
        <f t="shared" ref="T7:T16" si="8">R7+N7+J7+F7</f>
        <v>47.9</v>
      </c>
      <c r="U7" s="24">
        <f t="shared" ref="U7:U16" si="9">VLOOKUP(T7,AF$6:AG$16,2,FALSE)</f>
        <v>7</v>
      </c>
      <c r="W7" s="25">
        <f>W6+1</f>
        <v>2</v>
      </c>
      <c r="X7" s="25">
        <f t="shared" ref="X7:X16" si="10">LARGE(F$6:F$16,$W7)</f>
        <v>13.433</v>
      </c>
      <c r="Y7" s="25">
        <f t="shared" ref="Y7:Y16" si="11">IF(X7=X6,Y6,Y6+1)</f>
        <v>2</v>
      </c>
      <c r="Z7" s="25">
        <f t="shared" ref="Z7:Z16" si="12">LARGE(J$6:J$16,$W7)</f>
        <v>13.3</v>
      </c>
      <c r="AA7" s="25">
        <f t="shared" ref="AA7:AA16" si="13">IF(Z7=Z6,AA6,AA6+1)</f>
        <v>2</v>
      </c>
      <c r="AB7" s="25">
        <f t="shared" ref="AB7:AB16" si="14">LARGE(N$6:N$16,$W7)</f>
        <v>11.2</v>
      </c>
      <c r="AC7" s="25">
        <f t="shared" ref="AC7:AC16" si="15">IF(AB7=AB6,AC6,AC6+1)</f>
        <v>2</v>
      </c>
      <c r="AD7" s="25">
        <f t="shared" ref="AD7:AD16" si="16">LARGE(R$6:R$16,$W7)</f>
        <v>12.3</v>
      </c>
      <c r="AE7" s="25">
        <f t="shared" ref="AE7:AE16" si="17">IF(AD7=AD6,AE6,AE6+1)</f>
        <v>2</v>
      </c>
      <c r="AF7" s="25">
        <f t="shared" ref="AF7:AF16" si="18">LARGE(T$6:T$16,$W7)</f>
        <v>49.45</v>
      </c>
      <c r="AG7" s="25">
        <f t="shared" ref="AG7:AG16" si="19">IF(AF7=AF6,AG6,AG6+1)</f>
        <v>2</v>
      </c>
    </row>
    <row r="8" spans="1:33" ht="18.75" x14ac:dyDescent="0.3">
      <c r="A8" s="31">
        <v>125</v>
      </c>
      <c r="B8" s="20" t="s">
        <v>175</v>
      </c>
      <c r="C8" s="21" t="s">
        <v>12</v>
      </c>
      <c r="D8" s="22">
        <v>4</v>
      </c>
      <c r="E8" s="22">
        <v>9.3000000000000007</v>
      </c>
      <c r="F8" s="23">
        <f t="shared" si="0"/>
        <v>13.3</v>
      </c>
      <c r="G8" s="24">
        <f t="shared" si="1"/>
        <v>3</v>
      </c>
      <c r="H8" s="22">
        <v>4</v>
      </c>
      <c r="I8" s="22">
        <v>8.6999999999999993</v>
      </c>
      <c r="J8" s="23">
        <f t="shared" si="2"/>
        <v>12.7</v>
      </c>
      <c r="K8" s="24">
        <f t="shared" si="3"/>
        <v>8</v>
      </c>
      <c r="L8" s="22">
        <v>3.5</v>
      </c>
      <c r="M8" s="22">
        <v>7.25</v>
      </c>
      <c r="N8" s="23">
        <f t="shared" si="4"/>
        <v>10.75</v>
      </c>
      <c r="O8" s="24">
        <f t="shared" si="5"/>
        <v>4</v>
      </c>
      <c r="P8" s="22">
        <v>4</v>
      </c>
      <c r="Q8" s="22">
        <v>7.7</v>
      </c>
      <c r="R8" s="23">
        <f t="shared" si="6"/>
        <v>11.7</v>
      </c>
      <c r="S8" s="24">
        <f t="shared" si="7"/>
        <v>6</v>
      </c>
      <c r="T8" s="23">
        <f t="shared" si="8"/>
        <v>48.45</v>
      </c>
      <c r="U8" s="24">
        <f t="shared" si="9"/>
        <v>6</v>
      </c>
      <c r="W8" s="25">
        <f>W7+1</f>
        <v>3</v>
      </c>
      <c r="X8" s="25">
        <f t="shared" si="10"/>
        <v>13.3</v>
      </c>
      <c r="Y8" s="25">
        <f t="shared" si="11"/>
        <v>3</v>
      </c>
      <c r="Z8" s="25">
        <f t="shared" si="12"/>
        <v>13.25</v>
      </c>
      <c r="AA8" s="25">
        <f t="shared" si="13"/>
        <v>3</v>
      </c>
      <c r="AB8" s="25">
        <f t="shared" si="14"/>
        <v>11.2</v>
      </c>
      <c r="AC8" s="25">
        <f t="shared" si="15"/>
        <v>2</v>
      </c>
      <c r="AD8" s="25">
        <f t="shared" si="16"/>
        <v>12.2</v>
      </c>
      <c r="AE8" s="25">
        <f t="shared" si="17"/>
        <v>3</v>
      </c>
      <c r="AF8" s="25">
        <f t="shared" si="18"/>
        <v>49</v>
      </c>
      <c r="AG8" s="25">
        <f t="shared" si="19"/>
        <v>3</v>
      </c>
    </row>
    <row r="9" spans="1:33" ht="18.75" x14ac:dyDescent="0.3">
      <c r="A9" s="31">
        <v>126</v>
      </c>
      <c r="B9" s="20" t="s">
        <v>176</v>
      </c>
      <c r="C9" s="21" t="s">
        <v>12</v>
      </c>
      <c r="D9" s="22">
        <v>4</v>
      </c>
      <c r="E9" s="22">
        <v>9</v>
      </c>
      <c r="F9" s="23">
        <f t="shared" si="0"/>
        <v>13</v>
      </c>
      <c r="G9" s="24">
        <f t="shared" si="1"/>
        <v>6</v>
      </c>
      <c r="H9" s="22">
        <v>4</v>
      </c>
      <c r="I9" s="22">
        <v>8.9</v>
      </c>
      <c r="J9" s="23">
        <f t="shared" si="2"/>
        <v>12.9</v>
      </c>
      <c r="K9" s="24">
        <f t="shared" si="3"/>
        <v>6</v>
      </c>
      <c r="L9" s="22">
        <v>3</v>
      </c>
      <c r="M9" s="22">
        <v>5.8</v>
      </c>
      <c r="N9" s="23">
        <f t="shared" si="4"/>
        <v>8.8000000000000007</v>
      </c>
      <c r="O9" s="24">
        <f t="shared" si="5"/>
        <v>8</v>
      </c>
      <c r="P9" s="22">
        <v>4</v>
      </c>
      <c r="Q9" s="22">
        <v>7.6</v>
      </c>
      <c r="R9" s="23">
        <f t="shared" si="6"/>
        <v>11.6</v>
      </c>
      <c r="S9" s="24">
        <f t="shared" si="7"/>
        <v>7</v>
      </c>
      <c r="T9" s="23">
        <f t="shared" si="8"/>
        <v>46.3</v>
      </c>
      <c r="U9" s="24">
        <f t="shared" si="9"/>
        <v>11</v>
      </c>
      <c r="W9" s="25">
        <f>W8+1</f>
        <v>4</v>
      </c>
      <c r="X9" s="25">
        <f t="shared" si="10"/>
        <v>13.233000000000001</v>
      </c>
      <c r="Y9" s="25">
        <f t="shared" si="11"/>
        <v>4</v>
      </c>
      <c r="Z9" s="25">
        <f t="shared" si="12"/>
        <v>13.15</v>
      </c>
      <c r="AA9" s="25">
        <f t="shared" si="13"/>
        <v>4</v>
      </c>
      <c r="AB9" s="25">
        <f t="shared" si="14"/>
        <v>10.95</v>
      </c>
      <c r="AC9" s="25">
        <f t="shared" si="15"/>
        <v>3</v>
      </c>
      <c r="AD9" s="25">
        <f t="shared" si="16"/>
        <v>12.15</v>
      </c>
      <c r="AE9" s="25">
        <f t="shared" si="17"/>
        <v>4</v>
      </c>
      <c r="AF9" s="25">
        <f t="shared" si="18"/>
        <v>48.85</v>
      </c>
      <c r="AG9" s="25">
        <f t="shared" si="19"/>
        <v>4</v>
      </c>
    </row>
    <row r="10" spans="1:33" ht="18.75" x14ac:dyDescent="0.3">
      <c r="A10" s="26">
        <v>127</v>
      </c>
      <c r="B10" s="21" t="s">
        <v>177</v>
      </c>
      <c r="C10" s="21" t="s">
        <v>37</v>
      </c>
      <c r="D10" s="22">
        <v>4</v>
      </c>
      <c r="E10" s="22">
        <v>8.9659999999999993</v>
      </c>
      <c r="F10" s="23">
        <f t="shared" si="0"/>
        <v>12.965999999999999</v>
      </c>
      <c r="G10" s="24">
        <f t="shared" si="1"/>
        <v>7</v>
      </c>
      <c r="H10" s="22">
        <v>4</v>
      </c>
      <c r="I10" s="22">
        <v>8.9</v>
      </c>
      <c r="J10" s="23">
        <f t="shared" si="2"/>
        <v>12.9</v>
      </c>
      <c r="K10" s="24">
        <f t="shared" si="3"/>
        <v>6</v>
      </c>
      <c r="L10" s="22">
        <v>3.5</v>
      </c>
      <c r="M10" s="22">
        <v>5.2</v>
      </c>
      <c r="N10" s="23">
        <f t="shared" si="4"/>
        <v>8.6999999999999993</v>
      </c>
      <c r="O10" s="24">
        <f t="shared" si="5"/>
        <v>9</v>
      </c>
      <c r="P10" s="22">
        <v>4</v>
      </c>
      <c r="Q10" s="22">
        <v>8.3000000000000007</v>
      </c>
      <c r="R10" s="23">
        <f t="shared" si="6"/>
        <v>12.3</v>
      </c>
      <c r="S10" s="24">
        <f t="shared" si="7"/>
        <v>2</v>
      </c>
      <c r="T10" s="23">
        <f t="shared" si="8"/>
        <v>46.866</v>
      </c>
      <c r="U10" s="24">
        <f t="shared" si="9"/>
        <v>10</v>
      </c>
      <c r="W10" s="25">
        <f>W9+1</f>
        <v>5</v>
      </c>
      <c r="X10" s="25">
        <f t="shared" si="10"/>
        <v>13.1</v>
      </c>
      <c r="Y10" s="25">
        <f t="shared" si="11"/>
        <v>5</v>
      </c>
      <c r="Z10" s="25">
        <f t="shared" si="12"/>
        <v>13.1</v>
      </c>
      <c r="AA10" s="25">
        <f t="shared" si="13"/>
        <v>5</v>
      </c>
      <c r="AB10" s="25">
        <f t="shared" si="14"/>
        <v>10.75</v>
      </c>
      <c r="AC10" s="25">
        <f t="shared" si="15"/>
        <v>4</v>
      </c>
      <c r="AD10" s="25">
        <f t="shared" si="16"/>
        <v>11.75</v>
      </c>
      <c r="AE10" s="25">
        <f t="shared" si="17"/>
        <v>5</v>
      </c>
      <c r="AF10" s="25">
        <f t="shared" si="18"/>
        <v>48.582999999999998</v>
      </c>
      <c r="AG10" s="25">
        <f t="shared" si="19"/>
        <v>5</v>
      </c>
    </row>
    <row r="11" spans="1:33" ht="18.75" x14ac:dyDescent="0.3">
      <c r="A11" s="31">
        <v>128</v>
      </c>
      <c r="B11" s="21" t="s">
        <v>178</v>
      </c>
      <c r="C11" s="21" t="s">
        <v>37</v>
      </c>
      <c r="D11" s="22">
        <v>4</v>
      </c>
      <c r="E11" s="22">
        <v>9.5</v>
      </c>
      <c r="F11" s="23">
        <f t="shared" si="0"/>
        <v>13.5</v>
      </c>
      <c r="G11" s="24">
        <f t="shared" si="1"/>
        <v>1</v>
      </c>
      <c r="H11" s="22">
        <v>4</v>
      </c>
      <c r="I11" s="22">
        <v>9.25</v>
      </c>
      <c r="J11" s="23">
        <f t="shared" si="2"/>
        <v>13.25</v>
      </c>
      <c r="K11" s="24">
        <f t="shared" si="3"/>
        <v>3</v>
      </c>
      <c r="L11" s="22">
        <v>3</v>
      </c>
      <c r="M11" s="22">
        <v>7.5</v>
      </c>
      <c r="N11" s="23">
        <f t="shared" si="4"/>
        <v>10.5</v>
      </c>
      <c r="O11" s="24">
        <f t="shared" si="5"/>
        <v>6</v>
      </c>
      <c r="P11" s="22">
        <v>4</v>
      </c>
      <c r="Q11" s="22">
        <v>8.1999999999999993</v>
      </c>
      <c r="R11" s="23">
        <f t="shared" si="6"/>
        <v>12.2</v>
      </c>
      <c r="S11" s="24">
        <f t="shared" si="7"/>
        <v>3</v>
      </c>
      <c r="T11" s="23">
        <f t="shared" si="8"/>
        <v>49.45</v>
      </c>
      <c r="U11" s="24">
        <f t="shared" si="9"/>
        <v>2</v>
      </c>
      <c r="W11" s="25">
        <v>6</v>
      </c>
      <c r="X11" s="25">
        <f t="shared" si="10"/>
        <v>13.1</v>
      </c>
      <c r="Y11" s="25">
        <f t="shared" si="11"/>
        <v>5</v>
      </c>
      <c r="Z11" s="25">
        <f t="shared" si="12"/>
        <v>12.9</v>
      </c>
      <c r="AA11" s="25">
        <f t="shared" si="13"/>
        <v>6</v>
      </c>
      <c r="AB11" s="25">
        <f t="shared" si="14"/>
        <v>10.75</v>
      </c>
      <c r="AC11" s="25">
        <f t="shared" si="15"/>
        <v>4</v>
      </c>
      <c r="AD11" s="25">
        <f t="shared" si="16"/>
        <v>11.7</v>
      </c>
      <c r="AE11" s="25">
        <f t="shared" si="17"/>
        <v>6</v>
      </c>
      <c r="AF11" s="25">
        <f t="shared" si="18"/>
        <v>48.45</v>
      </c>
      <c r="AG11" s="25">
        <f t="shared" si="19"/>
        <v>6</v>
      </c>
    </row>
    <row r="12" spans="1:33" ht="18.75" x14ac:dyDescent="0.3">
      <c r="A12" s="31">
        <v>129</v>
      </c>
      <c r="B12" s="21" t="s">
        <v>179</v>
      </c>
      <c r="C12" s="21" t="s">
        <v>37</v>
      </c>
      <c r="D12" s="22">
        <v>4</v>
      </c>
      <c r="E12" s="22">
        <v>8.3000000000000007</v>
      </c>
      <c r="F12" s="23">
        <f t="shared" si="0"/>
        <v>12.3</v>
      </c>
      <c r="G12" s="24">
        <f t="shared" si="1"/>
        <v>10</v>
      </c>
      <c r="H12" s="22">
        <v>4</v>
      </c>
      <c r="I12" s="22">
        <v>9.35</v>
      </c>
      <c r="J12" s="23">
        <f t="shared" si="2"/>
        <v>13.35</v>
      </c>
      <c r="K12" s="24">
        <f t="shared" si="3"/>
        <v>1</v>
      </c>
      <c r="L12" s="22">
        <v>3.5</v>
      </c>
      <c r="M12" s="22">
        <v>7.7</v>
      </c>
      <c r="N12" s="23">
        <f t="shared" si="4"/>
        <v>11.2</v>
      </c>
      <c r="O12" s="24">
        <f t="shared" si="5"/>
        <v>2</v>
      </c>
      <c r="P12" s="22">
        <v>4</v>
      </c>
      <c r="Q12" s="22">
        <v>8.15</v>
      </c>
      <c r="R12" s="23">
        <f t="shared" si="6"/>
        <v>12.15</v>
      </c>
      <c r="S12" s="24">
        <f t="shared" si="7"/>
        <v>4</v>
      </c>
      <c r="T12" s="23">
        <f t="shared" si="8"/>
        <v>49</v>
      </c>
      <c r="U12" s="24">
        <f t="shared" si="9"/>
        <v>3</v>
      </c>
      <c r="W12" s="25">
        <v>7</v>
      </c>
      <c r="X12" s="25">
        <f t="shared" si="10"/>
        <v>13</v>
      </c>
      <c r="Y12" s="25">
        <f t="shared" si="11"/>
        <v>6</v>
      </c>
      <c r="Z12" s="25">
        <f t="shared" si="12"/>
        <v>12.9</v>
      </c>
      <c r="AA12" s="25">
        <f t="shared" si="13"/>
        <v>6</v>
      </c>
      <c r="AB12" s="25">
        <f t="shared" si="14"/>
        <v>10.7</v>
      </c>
      <c r="AC12" s="25">
        <f t="shared" si="15"/>
        <v>5</v>
      </c>
      <c r="AD12" s="25">
        <f t="shared" si="16"/>
        <v>11.6</v>
      </c>
      <c r="AE12" s="25">
        <f t="shared" si="17"/>
        <v>7</v>
      </c>
      <c r="AF12" s="25">
        <f t="shared" si="18"/>
        <v>47.9</v>
      </c>
      <c r="AG12" s="25">
        <f t="shared" si="19"/>
        <v>7</v>
      </c>
    </row>
    <row r="13" spans="1:33" ht="18.75" x14ac:dyDescent="0.3">
      <c r="A13" s="31">
        <v>130</v>
      </c>
      <c r="B13" s="21" t="s">
        <v>180</v>
      </c>
      <c r="C13" s="21" t="s">
        <v>37</v>
      </c>
      <c r="D13" s="22">
        <v>4</v>
      </c>
      <c r="E13" s="22">
        <v>9.4329999999999998</v>
      </c>
      <c r="F13" s="23">
        <f t="shared" si="0"/>
        <v>13.433</v>
      </c>
      <c r="G13" s="24">
        <f t="shared" si="1"/>
        <v>2</v>
      </c>
      <c r="H13" s="22">
        <v>4</v>
      </c>
      <c r="I13" s="22">
        <v>9.15</v>
      </c>
      <c r="J13" s="23">
        <f t="shared" si="2"/>
        <v>13.15</v>
      </c>
      <c r="K13" s="24">
        <f t="shared" si="3"/>
        <v>4</v>
      </c>
      <c r="L13" s="22">
        <v>4</v>
      </c>
      <c r="M13" s="22">
        <v>7.65</v>
      </c>
      <c r="N13" s="23">
        <f t="shared" si="4"/>
        <v>11.65</v>
      </c>
      <c r="O13" s="24">
        <f t="shared" si="5"/>
        <v>1</v>
      </c>
      <c r="P13" s="22">
        <v>4</v>
      </c>
      <c r="Q13" s="22">
        <v>8.5</v>
      </c>
      <c r="R13" s="23">
        <f t="shared" si="6"/>
        <v>12.5</v>
      </c>
      <c r="S13" s="24">
        <f t="shared" si="7"/>
        <v>1</v>
      </c>
      <c r="T13" s="23">
        <f t="shared" si="8"/>
        <v>50.732999999999997</v>
      </c>
      <c r="U13" s="24">
        <f t="shared" si="9"/>
        <v>1</v>
      </c>
      <c r="W13" s="25">
        <v>8</v>
      </c>
      <c r="X13" s="25">
        <f t="shared" si="10"/>
        <v>12.965999999999999</v>
      </c>
      <c r="Y13" s="25">
        <f t="shared" si="11"/>
        <v>7</v>
      </c>
      <c r="Z13" s="25">
        <f t="shared" si="12"/>
        <v>12.75</v>
      </c>
      <c r="AA13" s="25">
        <f t="shared" si="13"/>
        <v>7</v>
      </c>
      <c r="AB13" s="25">
        <f t="shared" si="14"/>
        <v>10.5</v>
      </c>
      <c r="AC13" s="25">
        <f t="shared" si="15"/>
        <v>6</v>
      </c>
      <c r="AD13" s="25">
        <f t="shared" si="16"/>
        <v>11.55</v>
      </c>
      <c r="AE13" s="25">
        <f t="shared" si="17"/>
        <v>8</v>
      </c>
      <c r="AF13" s="25">
        <f t="shared" si="18"/>
        <v>47.4</v>
      </c>
      <c r="AG13" s="25">
        <f t="shared" si="19"/>
        <v>8</v>
      </c>
    </row>
    <row r="14" spans="1:33" ht="18.75" x14ac:dyDescent="0.3">
      <c r="A14" s="26">
        <v>131</v>
      </c>
      <c r="B14" s="21" t="s">
        <v>54</v>
      </c>
      <c r="C14" s="21" t="s">
        <v>13</v>
      </c>
      <c r="D14" s="22">
        <v>4</v>
      </c>
      <c r="E14" s="22">
        <v>8.9</v>
      </c>
      <c r="F14" s="23">
        <f t="shared" si="0"/>
        <v>12.9</v>
      </c>
      <c r="G14" s="24">
        <f t="shared" si="1"/>
        <v>8</v>
      </c>
      <c r="H14" s="22">
        <v>4</v>
      </c>
      <c r="I14" s="22">
        <v>8.75</v>
      </c>
      <c r="J14" s="23">
        <f t="shared" si="2"/>
        <v>12.75</v>
      </c>
      <c r="K14" s="24">
        <f t="shared" si="3"/>
        <v>7</v>
      </c>
      <c r="L14" s="22">
        <v>3</v>
      </c>
      <c r="M14" s="22">
        <v>7.25</v>
      </c>
      <c r="N14" s="23">
        <f t="shared" si="4"/>
        <v>10.25</v>
      </c>
      <c r="O14" s="24">
        <f t="shared" si="5"/>
        <v>7</v>
      </c>
      <c r="P14" s="22">
        <v>4</v>
      </c>
      <c r="Q14" s="22">
        <v>7.4</v>
      </c>
      <c r="R14" s="23">
        <f t="shared" si="6"/>
        <v>11.4</v>
      </c>
      <c r="S14" s="24">
        <f t="shared" si="7"/>
        <v>9</v>
      </c>
      <c r="T14" s="23">
        <f t="shared" si="8"/>
        <v>47.3</v>
      </c>
      <c r="U14" s="24">
        <f t="shared" si="9"/>
        <v>9</v>
      </c>
      <c r="W14" s="25">
        <v>9</v>
      </c>
      <c r="X14" s="25">
        <f t="shared" si="10"/>
        <v>12.9</v>
      </c>
      <c r="Y14" s="25">
        <f t="shared" si="11"/>
        <v>8</v>
      </c>
      <c r="Z14" s="25">
        <f t="shared" si="12"/>
        <v>12.7</v>
      </c>
      <c r="AA14" s="25">
        <f t="shared" si="13"/>
        <v>8</v>
      </c>
      <c r="AB14" s="25">
        <f t="shared" si="14"/>
        <v>10.25</v>
      </c>
      <c r="AC14" s="25">
        <f t="shared" si="15"/>
        <v>7</v>
      </c>
      <c r="AD14" s="25">
        <f t="shared" si="16"/>
        <v>11.55</v>
      </c>
      <c r="AE14" s="25">
        <f t="shared" si="17"/>
        <v>8</v>
      </c>
      <c r="AF14" s="25">
        <f t="shared" si="18"/>
        <v>47.3</v>
      </c>
      <c r="AG14" s="25">
        <f t="shared" si="19"/>
        <v>9</v>
      </c>
    </row>
    <row r="15" spans="1:33" ht="18.75" x14ac:dyDescent="0.3">
      <c r="A15" s="31">
        <v>132</v>
      </c>
      <c r="B15" s="21" t="s">
        <v>55</v>
      </c>
      <c r="C15" s="21" t="s">
        <v>13</v>
      </c>
      <c r="D15" s="22">
        <v>4</v>
      </c>
      <c r="E15" s="22">
        <v>9.2330000000000005</v>
      </c>
      <c r="F15" s="23">
        <f t="shared" si="0"/>
        <v>13.233000000000001</v>
      </c>
      <c r="G15" s="24">
        <f t="shared" si="1"/>
        <v>4</v>
      </c>
      <c r="H15" s="22">
        <v>4</v>
      </c>
      <c r="I15" s="22">
        <v>8.6</v>
      </c>
      <c r="J15" s="23">
        <f t="shared" si="2"/>
        <v>12.6</v>
      </c>
      <c r="K15" s="24">
        <f t="shared" si="3"/>
        <v>9</v>
      </c>
      <c r="L15" s="22">
        <v>4</v>
      </c>
      <c r="M15" s="22">
        <v>7.2</v>
      </c>
      <c r="N15" s="23">
        <f t="shared" si="4"/>
        <v>11.2</v>
      </c>
      <c r="O15" s="24">
        <f t="shared" si="5"/>
        <v>2</v>
      </c>
      <c r="P15" s="22">
        <v>4</v>
      </c>
      <c r="Q15" s="22">
        <v>7.55</v>
      </c>
      <c r="R15" s="23">
        <f t="shared" si="6"/>
        <v>11.55</v>
      </c>
      <c r="S15" s="24">
        <f t="shared" si="7"/>
        <v>8</v>
      </c>
      <c r="T15" s="23">
        <f t="shared" si="8"/>
        <v>48.582999999999998</v>
      </c>
      <c r="U15" s="24">
        <f t="shared" si="9"/>
        <v>5</v>
      </c>
      <c r="W15" s="25">
        <v>10</v>
      </c>
      <c r="X15" s="25">
        <f t="shared" si="10"/>
        <v>12.5</v>
      </c>
      <c r="Y15" s="25">
        <f t="shared" si="11"/>
        <v>9</v>
      </c>
      <c r="Z15" s="25">
        <f t="shared" si="12"/>
        <v>12.6</v>
      </c>
      <c r="AA15" s="25">
        <f t="shared" si="13"/>
        <v>9</v>
      </c>
      <c r="AB15" s="25">
        <f t="shared" si="14"/>
        <v>8.8000000000000007</v>
      </c>
      <c r="AC15" s="25">
        <f t="shared" si="15"/>
        <v>8</v>
      </c>
      <c r="AD15" s="25">
        <f t="shared" si="16"/>
        <v>11.4</v>
      </c>
      <c r="AE15" s="25">
        <f t="shared" si="17"/>
        <v>9</v>
      </c>
      <c r="AF15" s="25">
        <f t="shared" si="18"/>
        <v>46.866</v>
      </c>
      <c r="AG15" s="25">
        <f t="shared" si="19"/>
        <v>10</v>
      </c>
    </row>
    <row r="16" spans="1:33" ht="18.75" x14ac:dyDescent="0.3">
      <c r="A16" s="31">
        <v>133</v>
      </c>
      <c r="B16" s="21" t="s">
        <v>181</v>
      </c>
      <c r="C16" s="21" t="s">
        <v>13</v>
      </c>
      <c r="D16" s="22">
        <v>4</v>
      </c>
      <c r="E16" s="22">
        <v>9.1</v>
      </c>
      <c r="F16" s="23">
        <f t="shared" si="0"/>
        <v>13.1</v>
      </c>
      <c r="G16" s="24">
        <f t="shared" si="1"/>
        <v>5</v>
      </c>
      <c r="H16" s="22">
        <v>4</v>
      </c>
      <c r="I16" s="22">
        <v>8.35</v>
      </c>
      <c r="J16" s="23">
        <f t="shared" si="2"/>
        <v>12.35</v>
      </c>
      <c r="K16" s="24">
        <f t="shared" si="3"/>
        <v>10</v>
      </c>
      <c r="L16" s="22">
        <v>4</v>
      </c>
      <c r="M16" s="22">
        <v>6.95</v>
      </c>
      <c r="N16" s="23">
        <f t="shared" si="4"/>
        <v>10.95</v>
      </c>
      <c r="O16" s="24">
        <f t="shared" si="5"/>
        <v>3</v>
      </c>
      <c r="P16" s="22">
        <v>3.5</v>
      </c>
      <c r="Q16" s="22">
        <v>7.5</v>
      </c>
      <c r="R16" s="23">
        <f t="shared" si="6"/>
        <v>11</v>
      </c>
      <c r="S16" s="24">
        <f t="shared" si="7"/>
        <v>10</v>
      </c>
      <c r="T16" s="23">
        <f t="shared" si="8"/>
        <v>47.4</v>
      </c>
      <c r="U16" s="24">
        <f t="shared" si="9"/>
        <v>8</v>
      </c>
      <c r="W16" s="25">
        <v>11</v>
      </c>
      <c r="X16" s="25">
        <f t="shared" si="10"/>
        <v>12.3</v>
      </c>
      <c r="Y16" s="25">
        <f t="shared" si="11"/>
        <v>10</v>
      </c>
      <c r="Z16" s="25">
        <f t="shared" si="12"/>
        <v>12.35</v>
      </c>
      <c r="AA16" s="25">
        <f t="shared" si="13"/>
        <v>10</v>
      </c>
      <c r="AB16" s="25">
        <f t="shared" si="14"/>
        <v>8.6999999999999993</v>
      </c>
      <c r="AC16" s="25">
        <f t="shared" si="15"/>
        <v>9</v>
      </c>
      <c r="AD16" s="25">
        <f t="shared" si="16"/>
        <v>11</v>
      </c>
      <c r="AE16" s="25">
        <f t="shared" si="17"/>
        <v>10</v>
      </c>
      <c r="AF16" s="25">
        <f t="shared" si="18"/>
        <v>46.3</v>
      </c>
      <c r="AG16" s="25">
        <f t="shared" si="19"/>
        <v>11</v>
      </c>
    </row>
    <row r="19" spans="1:33" ht="33.75" x14ac:dyDescent="0.5">
      <c r="A19" s="44" t="s">
        <v>170</v>
      </c>
      <c r="C19" s="4"/>
      <c r="D19" s="5"/>
      <c r="G19" s="6"/>
    </row>
    <row r="21" spans="1:33" s="11" customFormat="1" ht="18.75" x14ac:dyDescent="0.3">
      <c r="A21" s="7" t="s">
        <v>9</v>
      </c>
      <c r="B21" s="7" t="s">
        <v>8</v>
      </c>
      <c r="C21" s="7" t="s">
        <v>11</v>
      </c>
      <c r="D21" s="51" t="s">
        <v>0</v>
      </c>
      <c r="E21" s="52"/>
      <c r="F21" s="52"/>
      <c r="G21" s="53"/>
      <c r="H21" s="51" t="s">
        <v>1</v>
      </c>
      <c r="I21" s="52"/>
      <c r="J21" s="52"/>
      <c r="K21" s="53"/>
      <c r="L21" s="51" t="s">
        <v>2</v>
      </c>
      <c r="M21" s="52"/>
      <c r="N21" s="52"/>
      <c r="O21" s="53"/>
      <c r="P21" s="51" t="s">
        <v>3</v>
      </c>
      <c r="Q21" s="52"/>
      <c r="R21" s="52"/>
      <c r="S21" s="53"/>
      <c r="T21" s="49" t="s">
        <v>4</v>
      </c>
      <c r="U21" s="54"/>
      <c r="V21" s="8"/>
      <c r="W21" s="9"/>
      <c r="X21" s="9" t="s">
        <v>3</v>
      </c>
      <c r="Y21" s="9"/>
      <c r="Z21" s="10" t="s">
        <v>0</v>
      </c>
      <c r="AA21" s="10"/>
      <c r="AB21" s="9" t="s">
        <v>2</v>
      </c>
      <c r="AC21" s="9"/>
      <c r="AD21" s="10" t="s">
        <v>1</v>
      </c>
      <c r="AE21" s="10"/>
      <c r="AF21" s="10" t="s">
        <v>4</v>
      </c>
      <c r="AG21" s="10"/>
    </row>
    <row r="22" spans="1:33" s="18" customFormat="1" ht="26.25" x14ac:dyDescent="0.3">
      <c r="A22" s="12" t="s">
        <v>7</v>
      </c>
      <c r="B22" s="13"/>
      <c r="C22" s="13"/>
      <c r="D22" s="14" t="s">
        <v>10</v>
      </c>
      <c r="E22" s="14" t="s">
        <v>15</v>
      </c>
      <c r="F22" s="15" t="s">
        <v>5</v>
      </c>
      <c r="G22" s="13" t="s">
        <v>6</v>
      </c>
      <c r="H22" s="14" t="s">
        <v>10</v>
      </c>
      <c r="I22" s="14" t="s">
        <v>15</v>
      </c>
      <c r="J22" s="15" t="s">
        <v>5</v>
      </c>
      <c r="K22" s="13" t="s">
        <v>6</v>
      </c>
      <c r="L22" s="14" t="s">
        <v>10</v>
      </c>
      <c r="M22" s="14" t="s">
        <v>15</v>
      </c>
      <c r="N22" s="15" t="s">
        <v>5</v>
      </c>
      <c r="O22" s="13" t="s">
        <v>6</v>
      </c>
      <c r="P22" s="14" t="s">
        <v>10</v>
      </c>
      <c r="Q22" s="14" t="s">
        <v>15</v>
      </c>
      <c r="R22" s="15" t="s">
        <v>5</v>
      </c>
      <c r="S22" s="13" t="s">
        <v>6</v>
      </c>
      <c r="T22" s="15" t="s">
        <v>5</v>
      </c>
      <c r="U22" s="13" t="s">
        <v>6</v>
      </c>
      <c r="V22" s="16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ht="18.75" x14ac:dyDescent="0.3">
      <c r="A23" s="31">
        <v>137</v>
      </c>
      <c r="B23" s="20" t="s">
        <v>31</v>
      </c>
      <c r="C23" s="21" t="s">
        <v>12</v>
      </c>
      <c r="D23" s="22">
        <v>4</v>
      </c>
      <c r="E23" s="22">
        <v>8.8000000000000007</v>
      </c>
      <c r="F23" s="23">
        <f t="shared" ref="F23" si="20">D23+E23</f>
        <v>12.8</v>
      </c>
      <c r="G23" s="24">
        <f>VLOOKUP(F23,X$23:Y$35,2,FALSE)</f>
        <v>5</v>
      </c>
      <c r="H23" s="22">
        <v>4</v>
      </c>
      <c r="I23" s="22">
        <v>8.5</v>
      </c>
      <c r="J23" s="23">
        <f t="shared" ref="J23" si="21">H23+I23</f>
        <v>12.5</v>
      </c>
      <c r="K23" s="24">
        <f>VLOOKUP(J23,Z$23:AA$35,2,FALSE)</f>
        <v>2</v>
      </c>
      <c r="L23" s="22">
        <v>3.5</v>
      </c>
      <c r="M23" s="22">
        <v>4.9000000000000004</v>
      </c>
      <c r="N23" s="23">
        <f t="shared" ref="N23" si="22">L23+M23</f>
        <v>8.4</v>
      </c>
      <c r="O23" s="24">
        <f>VLOOKUP(N23,AB$23:AC$35,2,FALSE)</f>
        <v>8</v>
      </c>
      <c r="P23" s="22">
        <v>4</v>
      </c>
      <c r="Q23" s="22">
        <v>7.3</v>
      </c>
      <c r="R23" s="23">
        <f t="shared" ref="R23" si="23">P23+Q23</f>
        <v>11.3</v>
      </c>
      <c r="S23" s="24">
        <f>VLOOKUP(R23,AD$23:AE$35,2,FALSE)</f>
        <v>8</v>
      </c>
      <c r="T23" s="23">
        <f t="shared" ref="T23" si="24">R23+N23+J23+F23</f>
        <v>45</v>
      </c>
      <c r="U23" s="24">
        <f>VLOOKUP(T23,AF$23:AG$35,2,FALSE)</f>
        <v>8</v>
      </c>
      <c r="W23" s="25">
        <v>1</v>
      </c>
      <c r="X23" s="25">
        <f>LARGE(F$23:F$35,$W23)</f>
        <v>13.4</v>
      </c>
      <c r="Y23" s="25">
        <f t="shared" ref="Y23" si="25">IF(X23=X22,Y22,Y22+1)</f>
        <v>1</v>
      </c>
      <c r="Z23" s="25">
        <f>LARGE(J$23:J$35,$W23)</f>
        <v>12.7</v>
      </c>
      <c r="AA23" s="25">
        <f t="shared" ref="AA23" si="26">IF(Z23=Z22,AA22,AA22+1)</f>
        <v>1</v>
      </c>
      <c r="AB23" s="25">
        <f>LARGE(N$23:N$35,$W23)</f>
        <v>11.7</v>
      </c>
      <c r="AC23" s="25">
        <f t="shared" ref="AC23" si="27">IF(AB23=AB22,AC22,AC22+1)</f>
        <v>1</v>
      </c>
      <c r="AD23" s="25">
        <f>LARGE(R$23:R$35,$W23)</f>
        <v>12.5</v>
      </c>
      <c r="AE23" s="25">
        <f t="shared" ref="AE23" si="28">IF(AD23=AD22,AE22,AE22+1)</f>
        <v>1</v>
      </c>
      <c r="AF23" s="25">
        <f>LARGE(T$23:T$35,$W23)</f>
        <v>49.400000000000006</v>
      </c>
      <c r="AG23" s="25">
        <f t="shared" ref="AG23" si="29">IF(AF23=AF22,AG22,AG22+1)</f>
        <v>1</v>
      </c>
    </row>
    <row r="24" spans="1:33" ht="18.75" x14ac:dyDescent="0.3">
      <c r="A24" s="31">
        <v>138</v>
      </c>
      <c r="B24" s="20" t="s">
        <v>182</v>
      </c>
      <c r="C24" s="21" t="s">
        <v>12</v>
      </c>
      <c r="D24" s="22">
        <v>4</v>
      </c>
      <c r="E24" s="22">
        <v>8.6</v>
      </c>
      <c r="F24" s="23">
        <f t="shared" ref="F24:F35" si="30">D24+E24</f>
        <v>12.6</v>
      </c>
      <c r="G24" s="24">
        <f t="shared" ref="G24:G35" si="31">VLOOKUP(F24,X$23:Y$35,2,FALSE)</f>
        <v>8</v>
      </c>
      <c r="H24" s="22">
        <v>4</v>
      </c>
      <c r="I24" s="22">
        <v>8.4</v>
      </c>
      <c r="J24" s="23">
        <f t="shared" ref="J24:J35" si="32">H24+I24</f>
        <v>12.4</v>
      </c>
      <c r="K24" s="24">
        <f t="shared" ref="K24:K35" si="33">VLOOKUP(J24,Z$23:AA$35,2,FALSE)</f>
        <v>3</v>
      </c>
      <c r="L24" s="22">
        <v>3.5</v>
      </c>
      <c r="M24" s="22">
        <v>4.0999999999999996</v>
      </c>
      <c r="N24" s="23">
        <f t="shared" ref="N24:N35" si="34">L24+M24</f>
        <v>7.6</v>
      </c>
      <c r="O24" s="24">
        <f t="shared" ref="O24:O35" si="35">VLOOKUP(N24,AB$23:AC$35,2,FALSE)</f>
        <v>10</v>
      </c>
      <c r="P24" s="22">
        <v>3.5</v>
      </c>
      <c r="Q24" s="22">
        <v>8.1999999999999993</v>
      </c>
      <c r="R24" s="23">
        <f t="shared" ref="R24:R35" si="36">P24+Q24</f>
        <v>11.7</v>
      </c>
      <c r="S24" s="24">
        <f t="shared" ref="S24:S35" si="37">VLOOKUP(R24,AD$23:AE$35,2,FALSE)</f>
        <v>5</v>
      </c>
      <c r="T24" s="23">
        <f t="shared" ref="T24:T35" si="38">R24+N24+J24+F24</f>
        <v>44.3</v>
      </c>
      <c r="U24" s="24">
        <f t="shared" ref="U24:U35" si="39">VLOOKUP(T24,AF$23:AG$35,2,FALSE)</f>
        <v>10</v>
      </c>
      <c r="W24" s="25">
        <f>W23+1</f>
        <v>2</v>
      </c>
      <c r="X24" s="25">
        <f t="shared" ref="X24:X35" si="40">LARGE(F$23:F$35,$W24)</f>
        <v>13.3</v>
      </c>
      <c r="Y24" s="25">
        <f t="shared" ref="Y24:Y35" si="41">IF(X24=X23,Y23,Y23+1)</f>
        <v>2</v>
      </c>
      <c r="Z24" s="25">
        <f t="shared" ref="Z24:Z35" si="42">LARGE(J$23:J$35,$W24)</f>
        <v>12.5</v>
      </c>
      <c r="AA24" s="25">
        <f t="shared" ref="AA24:AA35" si="43">IF(Z24=Z23,AA23,AA23+1)</f>
        <v>2</v>
      </c>
      <c r="AB24" s="25">
        <f t="shared" ref="AB24:AB35" si="44">LARGE(N$23:N$35,$W24)</f>
        <v>11.25</v>
      </c>
      <c r="AC24" s="25">
        <f t="shared" ref="AC24:AC35" si="45">IF(AB24=AB23,AC23,AC23+1)</f>
        <v>2</v>
      </c>
      <c r="AD24" s="25">
        <f t="shared" ref="AD24:AD35" si="46">LARGE(R$23:R$35,$W24)</f>
        <v>12.3</v>
      </c>
      <c r="AE24" s="25">
        <f t="shared" ref="AE24:AE35" si="47">IF(AD24=AD23,AE23,AE23+1)</f>
        <v>2</v>
      </c>
      <c r="AF24" s="25">
        <f t="shared" ref="AF24:AF35" si="48">LARGE(T$23:T$35,$W24)</f>
        <v>48.332999999999998</v>
      </c>
      <c r="AG24" s="25">
        <f t="shared" ref="AG24:AG35" si="49">IF(AF24=AF23,AG23,AG23+1)</f>
        <v>2</v>
      </c>
    </row>
    <row r="25" spans="1:33" ht="18.75" x14ac:dyDescent="0.3">
      <c r="A25" s="31">
        <v>139</v>
      </c>
      <c r="B25" s="20" t="s">
        <v>183</v>
      </c>
      <c r="C25" s="21" t="s">
        <v>12</v>
      </c>
      <c r="D25" s="22">
        <v>4</v>
      </c>
      <c r="E25" s="22">
        <v>8.8000000000000007</v>
      </c>
      <c r="F25" s="23">
        <f t="shared" si="30"/>
        <v>12.8</v>
      </c>
      <c r="G25" s="24">
        <f t="shared" si="31"/>
        <v>5</v>
      </c>
      <c r="H25" s="22">
        <v>4</v>
      </c>
      <c r="I25" s="22">
        <v>8.4</v>
      </c>
      <c r="J25" s="23">
        <f t="shared" si="32"/>
        <v>12.4</v>
      </c>
      <c r="K25" s="24">
        <f t="shared" si="33"/>
        <v>3</v>
      </c>
      <c r="L25" s="22">
        <v>4</v>
      </c>
      <c r="M25" s="22">
        <v>5.7</v>
      </c>
      <c r="N25" s="23">
        <f t="shared" si="34"/>
        <v>9.6999999999999993</v>
      </c>
      <c r="O25" s="24">
        <f t="shared" si="35"/>
        <v>6</v>
      </c>
      <c r="P25" s="22">
        <v>3.5</v>
      </c>
      <c r="Q25" s="22">
        <v>8.3000000000000007</v>
      </c>
      <c r="R25" s="23">
        <f t="shared" si="36"/>
        <v>11.8</v>
      </c>
      <c r="S25" s="24">
        <f t="shared" si="37"/>
        <v>4</v>
      </c>
      <c r="T25" s="23">
        <f t="shared" si="38"/>
        <v>46.7</v>
      </c>
      <c r="U25" s="24">
        <f t="shared" si="39"/>
        <v>7</v>
      </c>
      <c r="W25" s="25">
        <v>3</v>
      </c>
      <c r="X25" s="25">
        <f t="shared" si="40"/>
        <v>13.3</v>
      </c>
      <c r="Y25" s="25">
        <f t="shared" si="41"/>
        <v>2</v>
      </c>
      <c r="Z25" s="25">
        <f t="shared" si="42"/>
        <v>12.4</v>
      </c>
      <c r="AA25" s="25">
        <f t="shared" si="43"/>
        <v>3</v>
      </c>
      <c r="AB25" s="25">
        <f t="shared" si="44"/>
        <v>11.1</v>
      </c>
      <c r="AC25" s="25">
        <f t="shared" si="45"/>
        <v>3</v>
      </c>
      <c r="AD25" s="25">
        <f t="shared" si="46"/>
        <v>12.3</v>
      </c>
      <c r="AE25" s="25">
        <f t="shared" si="47"/>
        <v>2</v>
      </c>
      <c r="AF25" s="25">
        <f t="shared" si="48"/>
        <v>48.1</v>
      </c>
      <c r="AG25" s="25">
        <f t="shared" si="49"/>
        <v>3</v>
      </c>
    </row>
    <row r="26" spans="1:33" ht="18.75" x14ac:dyDescent="0.3">
      <c r="A26" s="31">
        <v>140</v>
      </c>
      <c r="B26" s="20" t="s">
        <v>184</v>
      </c>
      <c r="C26" s="21" t="s">
        <v>12</v>
      </c>
      <c r="D26" s="22">
        <v>4</v>
      </c>
      <c r="E26" s="22">
        <v>8.8000000000000007</v>
      </c>
      <c r="F26" s="23">
        <f t="shared" si="30"/>
        <v>12.8</v>
      </c>
      <c r="G26" s="24">
        <f t="shared" si="31"/>
        <v>5</v>
      </c>
      <c r="H26" s="22">
        <v>4</v>
      </c>
      <c r="I26" s="22">
        <v>8</v>
      </c>
      <c r="J26" s="23">
        <f t="shared" si="32"/>
        <v>12</v>
      </c>
      <c r="K26" s="24">
        <f t="shared" si="33"/>
        <v>6</v>
      </c>
      <c r="L26" s="22">
        <v>3</v>
      </c>
      <c r="M26" s="22">
        <v>2.9</v>
      </c>
      <c r="N26" s="23">
        <f t="shared" si="34"/>
        <v>5.9</v>
      </c>
      <c r="O26" s="24">
        <f t="shared" si="35"/>
        <v>13</v>
      </c>
      <c r="P26" s="22">
        <v>4</v>
      </c>
      <c r="Q26" s="22">
        <v>8.1999999999999993</v>
      </c>
      <c r="R26" s="23">
        <f t="shared" si="36"/>
        <v>12.2</v>
      </c>
      <c r="S26" s="24">
        <f t="shared" si="37"/>
        <v>3</v>
      </c>
      <c r="T26" s="23">
        <f t="shared" si="38"/>
        <v>42.900000000000006</v>
      </c>
      <c r="U26" s="24">
        <f t="shared" si="39"/>
        <v>11</v>
      </c>
      <c r="W26" s="25">
        <v>4</v>
      </c>
      <c r="X26" s="25">
        <f t="shared" si="40"/>
        <v>13</v>
      </c>
      <c r="Y26" s="25">
        <f t="shared" si="41"/>
        <v>3</v>
      </c>
      <c r="Z26" s="25">
        <f t="shared" si="42"/>
        <v>12.4</v>
      </c>
      <c r="AA26" s="25">
        <f t="shared" si="43"/>
        <v>3</v>
      </c>
      <c r="AB26" s="25">
        <f t="shared" si="44"/>
        <v>10.6</v>
      </c>
      <c r="AC26" s="25">
        <f t="shared" si="45"/>
        <v>4</v>
      </c>
      <c r="AD26" s="25">
        <f t="shared" si="46"/>
        <v>12.2</v>
      </c>
      <c r="AE26" s="25">
        <f t="shared" si="47"/>
        <v>3</v>
      </c>
      <c r="AF26" s="25">
        <f t="shared" si="48"/>
        <v>48.05</v>
      </c>
      <c r="AG26" s="25">
        <f t="shared" si="49"/>
        <v>4</v>
      </c>
    </row>
    <row r="27" spans="1:33" ht="18.75" x14ac:dyDescent="0.3">
      <c r="A27" s="31">
        <v>141</v>
      </c>
      <c r="B27" s="21" t="s">
        <v>185</v>
      </c>
      <c r="C27" s="21" t="s">
        <v>37</v>
      </c>
      <c r="D27" s="22">
        <v>4</v>
      </c>
      <c r="E27" s="22">
        <v>8.6999999999999993</v>
      </c>
      <c r="F27" s="23">
        <f t="shared" si="30"/>
        <v>12.7</v>
      </c>
      <c r="G27" s="24">
        <f t="shared" si="31"/>
        <v>6</v>
      </c>
      <c r="H27" s="22">
        <v>4</v>
      </c>
      <c r="I27" s="22">
        <v>8.4</v>
      </c>
      <c r="J27" s="23">
        <f t="shared" si="32"/>
        <v>12.4</v>
      </c>
      <c r="K27" s="24">
        <f t="shared" si="33"/>
        <v>3</v>
      </c>
      <c r="L27" s="22">
        <v>3</v>
      </c>
      <c r="M27" s="22">
        <v>5.2</v>
      </c>
      <c r="N27" s="23">
        <f t="shared" si="34"/>
        <v>8.1999999999999993</v>
      </c>
      <c r="O27" s="24">
        <f t="shared" si="35"/>
        <v>9</v>
      </c>
      <c r="P27" s="22">
        <v>4</v>
      </c>
      <c r="Q27" s="22">
        <v>7.4</v>
      </c>
      <c r="R27" s="23">
        <f t="shared" si="36"/>
        <v>11.4</v>
      </c>
      <c r="S27" s="24">
        <f t="shared" si="37"/>
        <v>7</v>
      </c>
      <c r="T27" s="23">
        <f t="shared" si="38"/>
        <v>44.7</v>
      </c>
      <c r="U27" s="24">
        <f t="shared" si="39"/>
        <v>9</v>
      </c>
      <c r="W27" s="25">
        <v>5</v>
      </c>
      <c r="X27" s="25">
        <f t="shared" si="40"/>
        <v>12.933</v>
      </c>
      <c r="Y27" s="25">
        <f t="shared" si="41"/>
        <v>4</v>
      </c>
      <c r="Z27" s="25">
        <f t="shared" si="42"/>
        <v>12.4</v>
      </c>
      <c r="AA27" s="25">
        <f t="shared" si="43"/>
        <v>3</v>
      </c>
      <c r="AB27" s="25">
        <f t="shared" si="44"/>
        <v>10.199999999999999</v>
      </c>
      <c r="AC27" s="25">
        <f t="shared" si="45"/>
        <v>5</v>
      </c>
      <c r="AD27" s="25">
        <f t="shared" si="46"/>
        <v>11.8</v>
      </c>
      <c r="AE27" s="25">
        <f t="shared" si="47"/>
        <v>4</v>
      </c>
      <c r="AF27" s="25">
        <f t="shared" si="48"/>
        <v>47.2</v>
      </c>
      <c r="AG27" s="25">
        <f t="shared" si="49"/>
        <v>5</v>
      </c>
    </row>
    <row r="28" spans="1:33" ht="18.75" x14ac:dyDescent="0.3">
      <c r="A28" s="31">
        <v>142</v>
      </c>
      <c r="B28" s="21" t="s">
        <v>186</v>
      </c>
      <c r="C28" s="21" t="s">
        <v>37</v>
      </c>
      <c r="D28" s="22">
        <v>4</v>
      </c>
      <c r="E28" s="22">
        <v>9.4</v>
      </c>
      <c r="F28" s="23">
        <f t="shared" si="30"/>
        <v>13.4</v>
      </c>
      <c r="G28" s="24">
        <f t="shared" si="31"/>
        <v>1</v>
      </c>
      <c r="H28" s="22">
        <v>4</v>
      </c>
      <c r="I28" s="22">
        <v>8.1999999999999993</v>
      </c>
      <c r="J28" s="23">
        <f t="shared" si="32"/>
        <v>12.2</v>
      </c>
      <c r="K28" s="24">
        <f t="shared" si="33"/>
        <v>4</v>
      </c>
      <c r="L28" s="22">
        <v>4</v>
      </c>
      <c r="M28" s="22">
        <v>4.9000000000000004</v>
      </c>
      <c r="N28" s="23">
        <f t="shared" si="34"/>
        <v>8.9</v>
      </c>
      <c r="O28" s="24">
        <f t="shared" si="35"/>
        <v>7</v>
      </c>
      <c r="P28" s="22">
        <v>4</v>
      </c>
      <c r="Q28" s="22">
        <v>8.3000000000000007</v>
      </c>
      <c r="R28" s="23">
        <f t="shared" si="36"/>
        <v>12.3</v>
      </c>
      <c r="S28" s="24">
        <f t="shared" si="37"/>
        <v>2</v>
      </c>
      <c r="T28" s="23">
        <f t="shared" si="38"/>
        <v>46.800000000000004</v>
      </c>
      <c r="U28" s="24">
        <f t="shared" si="39"/>
        <v>6</v>
      </c>
      <c r="W28" s="25">
        <v>6</v>
      </c>
      <c r="X28" s="25">
        <f t="shared" si="40"/>
        <v>12.8</v>
      </c>
      <c r="Y28" s="25">
        <f t="shared" si="41"/>
        <v>5</v>
      </c>
      <c r="Z28" s="25">
        <f t="shared" si="42"/>
        <v>12.4</v>
      </c>
      <c r="AA28" s="25">
        <f t="shared" si="43"/>
        <v>3</v>
      </c>
      <c r="AB28" s="25">
        <f t="shared" si="44"/>
        <v>9.6999999999999993</v>
      </c>
      <c r="AC28" s="25">
        <f t="shared" si="45"/>
        <v>6</v>
      </c>
      <c r="AD28" s="25">
        <f t="shared" si="46"/>
        <v>11.8</v>
      </c>
      <c r="AE28" s="25">
        <f t="shared" si="47"/>
        <v>4</v>
      </c>
      <c r="AF28" s="25">
        <f t="shared" si="48"/>
        <v>46.800000000000004</v>
      </c>
      <c r="AG28" s="25">
        <f t="shared" si="49"/>
        <v>6</v>
      </c>
    </row>
    <row r="29" spans="1:33" ht="18.75" x14ac:dyDescent="0.3">
      <c r="A29" s="31">
        <v>143</v>
      </c>
      <c r="B29" s="21" t="s">
        <v>187</v>
      </c>
      <c r="C29" s="21" t="s">
        <v>37</v>
      </c>
      <c r="D29" s="22">
        <v>4</v>
      </c>
      <c r="E29" s="22">
        <v>9.3000000000000007</v>
      </c>
      <c r="F29" s="23">
        <f t="shared" si="30"/>
        <v>13.3</v>
      </c>
      <c r="G29" s="24">
        <f t="shared" si="31"/>
        <v>2</v>
      </c>
      <c r="H29" s="22">
        <v>4</v>
      </c>
      <c r="I29" s="22">
        <v>8.1</v>
      </c>
      <c r="J29" s="23">
        <f t="shared" si="32"/>
        <v>12.1</v>
      </c>
      <c r="K29" s="24">
        <f t="shared" si="33"/>
        <v>5</v>
      </c>
      <c r="L29" s="22">
        <v>4</v>
      </c>
      <c r="M29" s="22">
        <v>7.25</v>
      </c>
      <c r="N29" s="23">
        <f t="shared" si="34"/>
        <v>11.25</v>
      </c>
      <c r="O29" s="24">
        <f t="shared" si="35"/>
        <v>2</v>
      </c>
      <c r="P29" s="22">
        <v>3.5</v>
      </c>
      <c r="Q29" s="22">
        <v>7.9</v>
      </c>
      <c r="R29" s="23">
        <f t="shared" si="36"/>
        <v>11.4</v>
      </c>
      <c r="S29" s="24">
        <f t="shared" si="37"/>
        <v>7</v>
      </c>
      <c r="T29" s="23">
        <f t="shared" si="38"/>
        <v>48.05</v>
      </c>
      <c r="U29" s="24">
        <f t="shared" si="39"/>
        <v>4</v>
      </c>
      <c r="W29" s="25">
        <v>7</v>
      </c>
      <c r="X29" s="25">
        <f t="shared" si="40"/>
        <v>12.8</v>
      </c>
      <c r="Y29" s="25">
        <f t="shared" si="41"/>
        <v>5</v>
      </c>
      <c r="Z29" s="25">
        <f t="shared" si="42"/>
        <v>12.2</v>
      </c>
      <c r="AA29" s="25">
        <f t="shared" si="43"/>
        <v>4</v>
      </c>
      <c r="AB29" s="25">
        <f t="shared" si="44"/>
        <v>8.9</v>
      </c>
      <c r="AC29" s="25">
        <f t="shared" si="45"/>
        <v>7</v>
      </c>
      <c r="AD29" s="25">
        <f t="shared" si="46"/>
        <v>11.7</v>
      </c>
      <c r="AE29" s="25">
        <f t="shared" si="47"/>
        <v>5</v>
      </c>
      <c r="AF29" s="25">
        <f t="shared" si="48"/>
        <v>46.7</v>
      </c>
      <c r="AG29" s="25">
        <f t="shared" si="49"/>
        <v>7</v>
      </c>
    </row>
    <row r="30" spans="1:33" ht="18.75" x14ac:dyDescent="0.3">
      <c r="A30" s="31">
        <v>144</v>
      </c>
      <c r="B30" s="21" t="s">
        <v>188</v>
      </c>
      <c r="C30" s="21" t="s">
        <v>37</v>
      </c>
      <c r="D30" s="22">
        <v>4</v>
      </c>
      <c r="E30" s="22">
        <v>8.9329999999999998</v>
      </c>
      <c r="F30" s="23">
        <f t="shared" si="30"/>
        <v>12.933</v>
      </c>
      <c r="G30" s="24">
        <f t="shared" si="31"/>
        <v>4</v>
      </c>
      <c r="H30" s="22">
        <v>4</v>
      </c>
      <c r="I30" s="22">
        <v>8.6999999999999993</v>
      </c>
      <c r="J30" s="23">
        <f t="shared" si="32"/>
        <v>12.7</v>
      </c>
      <c r="K30" s="24">
        <f t="shared" si="33"/>
        <v>1</v>
      </c>
      <c r="L30" s="22">
        <v>3.5</v>
      </c>
      <c r="M30" s="22">
        <v>6.7</v>
      </c>
      <c r="N30" s="23">
        <f t="shared" si="34"/>
        <v>10.199999999999999</v>
      </c>
      <c r="O30" s="24">
        <f t="shared" si="35"/>
        <v>5</v>
      </c>
      <c r="P30" s="22">
        <v>4</v>
      </c>
      <c r="Q30" s="22">
        <v>8.5</v>
      </c>
      <c r="R30" s="23">
        <f t="shared" si="36"/>
        <v>12.5</v>
      </c>
      <c r="S30" s="24">
        <f t="shared" si="37"/>
        <v>1</v>
      </c>
      <c r="T30" s="23">
        <f t="shared" si="38"/>
        <v>48.332999999999998</v>
      </c>
      <c r="U30" s="24">
        <f t="shared" si="39"/>
        <v>2</v>
      </c>
      <c r="W30" s="25">
        <v>8</v>
      </c>
      <c r="X30" s="25">
        <f t="shared" si="40"/>
        <v>12.8</v>
      </c>
      <c r="Y30" s="25">
        <f t="shared" si="41"/>
        <v>5</v>
      </c>
      <c r="Z30" s="25">
        <f t="shared" si="42"/>
        <v>12.1</v>
      </c>
      <c r="AA30" s="25">
        <f t="shared" si="43"/>
        <v>5</v>
      </c>
      <c r="AB30" s="25">
        <f t="shared" si="44"/>
        <v>8.4</v>
      </c>
      <c r="AC30" s="25">
        <f t="shared" si="45"/>
        <v>8</v>
      </c>
      <c r="AD30" s="25">
        <f t="shared" si="46"/>
        <v>11.6</v>
      </c>
      <c r="AE30" s="25">
        <f t="shared" si="47"/>
        <v>6</v>
      </c>
      <c r="AF30" s="25">
        <f t="shared" si="48"/>
        <v>45</v>
      </c>
      <c r="AG30" s="25">
        <f t="shared" si="49"/>
        <v>8</v>
      </c>
    </row>
    <row r="31" spans="1:33" ht="18.75" x14ac:dyDescent="0.3">
      <c r="A31" s="31">
        <v>145</v>
      </c>
      <c r="B31" s="20" t="s">
        <v>28</v>
      </c>
      <c r="C31" s="21" t="s">
        <v>26</v>
      </c>
      <c r="D31" s="22">
        <v>4</v>
      </c>
      <c r="E31" s="22">
        <v>9.3000000000000007</v>
      </c>
      <c r="F31" s="23">
        <f t="shared" si="30"/>
        <v>13.3</v>
      </c>
      <c r="G31" s="24">
        <f t="shared" si="31"/>
        <v>2</v>
      </c>
      <c r="H31" s="22">
        <v>4</v>
      </c>
      <c r="I31" s="22">
        <v>8.1</v>
      </c>
      <c r="J31" s="23">
        <f t="shared" si="32"/>
        <v>12.1</v>
      </c>
      <c r="K31" s="24">
        <f t="shared" si="33"/>
        <v>5</v>
      </c>
      <c r="L31" s="22">
        <v>4</v>
      </c>
      <c r="M31" s="22">
        <v>7.7</v>
      </c>
      <c r="N31" s="23">
        <f t="shared" si="34"/>
        <v>11.7</v>
      </c>
      <c r="O31" s="24">
        <f t="shared" si="35"/>
        <v>1</v>
      </c>
      <c r="P31" s="22">
        <v>4</v>
      </c>
      <c r="Q31" s="22">
        <v>8.3000000000000007</v>
      </c>
      <c r="R31" s="23">
        <f t="shared" si="36"/>
        <v>12.3</v>
      </c>
      <c r="S31" s="24">
        <f t="shared" si="37"/>
        <v>2</v>
      </c>
      <c r="T31" s="23">
        <f t="shared" si="38"/>
        <v>49.400000000000006</v>
      </c>
      <c r="U31" s="24">
        <f t="shared" si="39"/>
        <v>1</v>
      </c>
      <c r="W31" s="25">
        <v>9</v>
      </c>
      <c r="X31" s="25">
        <f t="shared" si="40"/>
        <v>12.8</v>
      </c>
      <c r="Y31" s="25">
        <f t="shared" si="41"/>
        <v>5</v>
      </c>
      <c r="Z31" s="25">
        <f t="shared" si="42"/>
        <v>12.1</v>
      </c>
      <c r="AA31" s="25">
        <f t="shared" si="43"/>
        <v>5</v>
      </c>
      <c r="AB31" s="25">
        <f t="shared" si="44"/>
        <v>8.1999999999999993</v>
      </c>
      <c r="AC31" s="25">
        <f t="shared" si="45"/>
        <v>9</v>
      </c>
      <c r="AD31" s="25">
        <f t="shared" si="46"/>
        <v>11.4</v>
      </c>
      <c r="AE31" s="25">
        <f t="shared" si="47"/>
        <v>7</v>
      </c>
      <c r="AF31" s="25">
        <f t="shared" si="48"/>
        <v>44.7</v>
      </c>
      <c r="AG31" s="25">
        <f t="shared" si="49"/>
        <v>9</v>
      </c>
    </row>
    <row r="32" spans="1:33" ht="18.75" x14ac:dyDescent="0.3">
      <c r="A32" s="31">
        <v>146</v>
      </c>
      <c r="B32" s="20" t="s">
        <v>189</v>
      </c>
      <c r="C32" s="21" t="s">
        <v>26</v>
      </c>
      <c r="D32" s="22">
        <v>4</v>
      </c>
      <c r="E32" s="22">
        <v>9</v>
      </c>
      <c r="F32" s="23">
        <f t="shared" si="30"/>
        <v>13</v>
      </c>
      <c r="G32" s="24">
        <f t="shared" si="31"/>
        <v>3</v>
      </c>
      <c r="H32" s="22">
        <v>4</v>
      </c>
      <c r="I32" s="22">
        <v>8.4</v>
      </c>
      <c r="J32" s="23">
        <f t="shared" si="32"/>
        <v>12.4</v>
      </c>
      <c r="K32" s="24">
        <f t="shared" si="33"/>
        <v>3</v>
      </c>
      <c r="L32" s="22">
        <v>4</v>
      </c>
      <c r="M32" s="22">
        <v>7.1</v>
      </c>
      <c r="N32" s="23">
        <f t="shared" si="34"/>
        <v>11.1</v>
      </c>
      <c r="O32" s="24">
        <f t="shared" si="35"/>
        <v>3</v>
      </c>
      <c r="P32" s="22">
        <v>4</v>
      </c>
      <c r="Q32" s="22">
        <v>7.6</v>
      </c>
      <c r="R32" s="23">
        <f t="shared" si="36"/>
        <v>11.6</v>
      </c>
      <c r="S32" s="24">
        <f t="shared" si="37"/>
        <v>6</v>
      </c>
      <c r="T32" s="23">
        <f t="shared" si="38"/>
        <v>48.1</v>
      </c>
      <c r="U32" s="24">
        <f t="shared" si="39"/>
        <v>3</v>
      </c>
      <c r="W32" s="25">
        <v>10</v>
      </c>
      <c r="X32" s="25">
        <f t="shared" si="40"/>
        <v>12.8</v>
      </c>
      <c r="Y32" s="25">
        <f t="shared" si="41"/>
        <v>5</v>
      </c>
      <c r="Z32" s="25">
        <f t="shared" si="42"/>
        <v>12</v>
      </c>
      <c r="AA32" s="25">
        <f t="shared" si="43"/>
        <v>6</v>
      </c>
      <c r="AB32" s="25">
        <f t="shared" si="44"/>
        <v>7.6</v>
      </c>
      <c r="AC32" s="25">
        <f t="shared" si="45"/>
        <v>10</v>
      </c>
      <c r="AD32" s="25">
        <f t="shared" si="46"/>
        <v>11.4</v>
      </c>
      <c r="AE32" s="25">
        <f t="shared" si="47"/>
        <v>7</v>
      </c>
      <c r="AF32" s="25">
        <f t="shared" si="48"/>
        <v>44.3</v>
      </c>
      <c r="AG32" s="25">
        <f t="shared" si="49"/>
        <v>10</v>
      </c>
    </row>
    <row r="33" spans="1:33" ht="18.75" x14ac:dyDescent="0.3">
      <c r="A33" s="31">
        <v>148</v>
      </c>
      <c r="B33" s="21" t="s">
        <v>190</v>
      </c>
      <c r="C33" s="21" t="s">
        <v>13</v>
      </c>
      <c r="D33" s="22">
        <v>4</v>
      </c>
      <c r="E33" s="22">
        <v>8.8000000000000007</v>
      </c>
      <c r="F33" s="23">
        <f t="shared" si="30"/>
        <v>12.8</v>
      </c>
      <c r="G33" s="24">
        <f t="shared" si="31"/>
        <v>5</v>
      </c>
      <c r="H33" s="22">
        <v>4</v>
      </c>
      <c r="I33" s="22">
        <v>6.8</v>
      </c>
      <c r="J33" s="23">
        <f t="shared" si="32"/>
        <v>10.8</v>
      </c>
      <c r="K33" s="24">
        <f t="shared" si="33"/>
        <v>8</v>
      </c>
      <c r="L33" s="22">
        <v>3</v>
      </c>
      <c r="M33" s="22">
        <v>4</v>
      </c>
      <c r="N33" s="23">
        <f t="shared" si="34"/>
        <v>7</v>
      </c>
      <c r="O33" s="24">
        <f t="shared" si="35"/>
        <v>11</v>
      </c>
      <c r="P33" s="22">
        <v>4</v>
      </c>
      <c r="Q33" s="22">
        <v>7.1</v>
      </c>
      <c r="R33" s="23">
        <f t="shared" si="36"/>
        <v>11.1</v>
      </c>
      <c r="S33" s="24">
        <f t="shared" si="37"/>
        <v>9</v>
      </c>
      <c r="T33" s="23">
        <f t="shared" si="38"/>
        <v>41.7</v>
      </c>
      <c r="U33" s="24">
        <f t="shared" si="39"/>
        <v>12</v>
      </c>
      <c r="W33" s="25">
        <v>11</v>
      </c>
      <c r="X33" s="25">
        <f t="shared" si="40"/>
        <v>12.7</v>
      </c>
      <c r="Y33" s="25">
        <f t="shared" si="41"/>
        <v>6</v>
      </c>
      <c r="Z33" s="25">
        <f t="shared" si="42"/>
        <v>12</v>
      </c>
      <c r="AA33" s="25">
        <f t="shared" si="43"/>
        <v>6</v>
      </c>
      <c r="AB33" s="25">
        <f t="shared" si="44"/>
        <v>7</v>
      </c>
      <c r="AC33" s="25">
        <f t="shared" si="45"/>
        <v>11</v>
      </c>
      <c r="AD33" s="25">
        <f t="shared" si="46"/>
        <v>11.3</v>
      </c>
      <c r="AE33" s="25">
        <f t="shared" si="47"/>
        <v>8</v>
      </c>
      <c r="AF33" s="25">
        <f t="shared" si="48"/>
        <v>42.900000000000006</v>
      </c>
      <c r="AG33" s="25">
        <f t="shared" si="49"/>
        <v>11</v>
      </c>
    </row>
    <row r="34" spans="1:33" ht="18.75" x14ac:dyDescent="0.3">
      <c r="A34" s="31">
        <v>24</v>
      </c>
      <c r="B34" s="21" t="s">
        <v>191</v>
      </c>
      <c r="C34" s="21" t="s">
        <v>13</v>
      </c>
      <c r="D34" s="22">
        <v>4</v>
      </c>
      <c r="E34" s="22">
        <v>8.6660000000000004</v>
      </c>
      <c r="F34" s="23">
        <f t="shared" si="30"/>
        <v>12.666</v>
      </c>
      <c r="G34" s="24">
        <f t="shared" si="31"/>
        <v>7</v>
      </c>
      <c r="H34" s="22">
        <v>4</v>
      </c>
      <c r="I34" s="22">
        <v>7.7</v>
      </c>
      <c r="J34" s="23">
        <f t="shared" si="32"/>
        <v>11.7</v>
      </c>
      <c r="K34" s="24">
        <f t="shared" si="33"/>
        <v>7</v>
      </c>
      <c r="L34" s="22">
        <v>1.5</v>
      </c>
      <c r="M34" s="22">
        <v>5.0999999999999996</v>
      </c>
      <c r="N34" s="23">
        <f t="shared" si="34"/>
        <v>6.6</v>
      </c>
      <c r="O34" s="24">
        <f t="shared" si="35"/>
        <v>12</v>
      </c>
      <c r="P34" s="22">
        <v>4</v>
      </c>
      <c r="Q34" s="22">
        <v>6.1</v>
      </c>
      <c r="R34" s="23">
        <f t="shared" si="36"/>
        <v>10.1</v>
      </c>
      <c r="S34" s="24">
        <f t="shared" si="37"/>
        <v>10</v>
      </c>
      <c r="T34" s="23">
        <f t="shared" si="38"/>
        <v>41.066000000000003</v>
      </c>
      <c r="U34" s="24">
        <f t="shared" si="39"/>
        <v>13</v>
      </c>
      <c r="W34" s="25">
        <v>12</v>
      </c>
      <c r="X34" s="25">
        <f t="shared" si="40"/>
        <v>12.666</v>
      </c>
      <c r="Y34" s="25">
        <f t="shared" si="41"/>
        <v>7</v>
      </c>
      <c r="Z34" s="25">
        <f t="shared" si="42"/>
        <v>11.7</v>
      </c>
      <c r="AA34" s="25">
        <f t="shared" si="43"/>
        <v>7</v>
      </c>
      <c r="AB34" s="25">
        <f t="shared" si="44"/>
        <v>6.6</v>
      </c>
      <c r="AC34" s="25">
        <f t="shared" si="45"/>
        <v>12</v>
      </c>
      <c r="AD34" s="25">
        <f t="shared" si="46"/>
        <v>11.1</v>
      </c>
      <c r="AE34" s="25">
        <f t="shared" si="47"/>
        <v>9</v>
      </c>
      <c r="AF34" s="25">
        <f t="shared" si="48"/>
        <v>41.7</v>
      </c>
      <c r="AG34" s="25">
        <f t="shared" si="49"/>
        <v>12</v>
      </c>
    </row>
    <row r="35" spans="1:33" ht="18.75" x14ac:dyDescent="0.3">
      <c r="A35" s="31">
        <v>153</v>
      </c>
      <c r="B35" s="21" t="s">
        <v>51</v>
      </c>
      <c r="C35" s="21" t="s">
        <v>13</v>
      </c>
      <c r="D35" s="22">
        <v>4</v>
      </c>
      <c r="E35" s="22">
        <v>8.8000000000000007</v>
      </c>
      <c r="F35" s="23">
        <f t="shared" si="30"/>
        <v>12.8</v>
      </c>
      <c r="G35" s="24">
        <f t="shared" si="31"/>
        <v>5</v>
      </c>
      <c r="H35" s="22">
        <v>4</v>
      </c>
      <c r="I35" s="22">
        <v>8</v>
      </c>
      <c r="J35" s="23">
        <f t="shared" si="32"/>
        <v>12</v>
      </c>
      <c r="K35" s="24">
        <f t="shared" si="33"/>
        <v>6</v>
      </c>
      <c r="L35" s="22">
        <v>4</v>
      </c>
      <c r="M35" s="22">
        <v>6.6</v>
      </c>
      <c r="N35" s="23">
        <f t="shared" si="34"/>
        <v>10.6</v>
      </c>
      <c r="O35" s="24">
        <f t="shared" si="35"/>
        <v>4</v>
      </c>
      <c r="P35" s="22">
        <v>4</v>
      </c>
      <c r="Q35" s="22">
        <v>7.8</v>
      </c>
      <c r="R35" s="23">
        <f t="shared" si="36"/>
        <v>11.8</v>
      </c>
      <c r="S35" s="24">
        <f t="shared" si="37"/>
        <v>4</v>
      </c>
      <c r="T35" s="23">
        <f t="shared" si="38"/>
        <v>47.2</v>
      </c>
      <c r="U35" s="24">
        <f t="shared" si="39"/>
        <v>5</v>
      </c>
      <c r="W35" s="25">
        <v>13</v>
      </c>
      <c r="X35" s="25">
        <f t="shared" si="40"/>
        <v>12.6</v>
      </c>
      <c r="Y35" s="25">
        <f t="shared" si="41"/>
        <v>8</v>
      </c>
      <c r="Z35" s="25">
        <f t="shared" si="42"/>
        <v>10.8</v>
      </c>
      <c r="AA35" s="25">
        <f t="shared" si="43"/>
        <v>8</v>
      </c>
      <c r="AB35" s="25">
        <f t="shared" si="44"/>
        <v>5.9</v>
      </c>
      <c r="AC35" s="25">
        <f t="shared" si="45"/>
        <v>13</v>
      </c>
      <c r="AD35" s="25">
        <f t="shared" si="46"/>
        <v>10.1</v>
      </c>
      <c r="AE35" s="25">
        <f t="shared" si="47"/>
        <v>10</v>
      </c>
      <c r="AF35" s="25">
        <f t="shared" si="48"/>
        <v>41.066000000000003</v>
      </c>
      <c r="AG35" s="25">
        <f t="shared" si="49"/>
        <v>13</v>
      </c>
    </row>
    <row r="36" spans="1:33" ht="15" x14ac:dyDescent="0.25"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8" spans="1:33" ht="33.75" x14ac:dyDescent="0.5">
      <c r="A38" s="44" t="s">
        <v>171</v>
      </c>
      <c r="C38" s="4"/>
      <c r="D38" s="5"/>
      <c r="G38" s="6"/>
    </row>
    <row r="40" spans="1:33" s="11" customFormat="1" ht="18.75" x14ac:dyDescent="0.3">
      <c r="A40" s="7" t="s">
        <v>9</v>
      </c>
      <c r="B40" s="7" t="s">
        <v>8</v>
      </c>
      <c r="C40" s="7" t="s">
        <v>11</v>
      </c>
      <c r="D40" s="51" t="s">
        <v>0</v>
      </c>
      <c r="E40" s="52"/>
      <c r="F40" s="52"/>
      <c r="G40" s="53"/>
      <c r="H40" s="51" t="s">
        <v>1</v>
      </c>
      <c r="I40" s="52"/>
      <c r="J40" s="52"/>
      <c r="K40" s="53"/>
      <c r="L40" s="51" t="s">
        <v>2</v>
      </c>
      <c r="M40" s="52"/>
      <c r="N40" s="52"/>
      <c r="O40" s="53"/>
      <c r="P40" s="51" t="s">
        <v>3</v>
      </c>
      <c r="Q40" s="52"/>
      <c r="R40" s="52"/>
      <c r="S40" s="53"/>
      <c r="T40" s="49" t="s">
        <v>4</v>
      </c>
      <c r="U40" s="54"/>
      <c r="V40" s="8"/>
      <c r="W40" s="9"/>
      <c r="X40" s="9" t="s">
        <v>3</v>
      </c>
      <c r="Y40" s="9"/>
      <c r="Z40" s="10" t="s">
        <v>0</v>
      </c>
      <c r="AA40" s="10"/>
      <c r="AB40" s="9" t="s">
        <v>2</v>
      </c>
      <c r="AC40" s="9"/>
      <c r="AD40" s="10" t="s">
        <v>1</v>
      </c>
      <c r="AE40" s="10"/>
      <c r="AF40" s="10" t="s">
        <v>4</v>
      </c>
      <c r="AG40" s="10"/>
    </row>
    <row r="41" spans="1:33" s="18" customFormat="1" ht="26.25" x14ac:dyDescent="0.3">
      <c r="A41" s="12" t="s">
        <v>7</v>
      </c>
      <c r="B41" s="13"/>
      <c r="C41" s="13"/>
      <c r="D41" s="14" t="s">
        <v>10</v>
      </c>
      <c r="E41" s="14" t="s">
        <v>15</v>
      </c>
      <c r="F41" s="15" t="s">
        <v>5</v>
      </c>
      <c r="G41" s="13" t="s">
        <v>6</v>
      </c>
      <c r="H41" s="14" t="s">
        <v>10</v>
      </c>
      <c r="I41" s="14" t="s">
        <v>15</v>
      </c>
      <c r="J41" s="15" t="s">
        <v>5</v>
      </c>
      <c r="K41" s="13" t="s">
        <v>6</v>
      </c>
      <c r="L41" s="14" t="s">
        <v>10</v>
      </c>
      <c r="M41" s="14" t="s">
        <v>15</v>
      </c>
      <c r="N41" s="15" t="s">
        <v>5</v>
      </c>
      <c r="O41" s="13" t="s">
        <v>6</v>
      </c>
      <c r="P41" s="14" t="s">
        <v>10</v>
      </c>
      <c r="Q41" s="14" t="s">
        <v>15</v>
      </c>
      <c r="R41" s="15" t="s">
        <v>5</v>
      </c>
      <c r="S41" s="13" t="s">
        <v>6</v>
      </c>
      <c r="T41" s="15" t="s">
        <v>5</v>
      </c>
      <c r="U41" s="13" t="s">
        <v>6</v>
      </c>
      <c r="V41" s="16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ht="18.75" x14ac:dyDescent="0.3">
      <c r="A42" s="31">
        <v>152</v>
      </c>
      <c r="B42" s="21" t="s">
        <v>192</v>
      </c>
      <c r="C42" s="21" t="s">
        <v>13</v>
      </c>
      <c r="D42" s="22">
        <v>4</v>
      </c>
      <c r="E42" s="22">
        <v>8.6999999999999993</v>
      </c>
      <c r="F42" s="23">
        <f>D42+E42</f>
        <v>12.7</v>
      </c>
      <c r="G42" s="24">
        <f>VLOOKUP(F42,X$42:Y$42,2,FALSE)</f>
        <v>1</v>
      </c>
      <c r="H42" s="22">
        <v>4</v>
      </c>
      <c r="I42" s="22">
        <v>8.75</v>
      </c>
      <c r="J42" s="23">
        <f>H42+I42</f>
        <v>12.75</v>
      </c>
      <c r="K42" s="24">
        <f>VLOOKUP(J42,Z$42:AA$42,2,FALSE)</f>
        <v>1</v>
      </c>
      <c r="L42" s="22">
        <v>3</v>
      </c>
      <c r="M42" s="22">
        <v>6.2</v>
      </c>
      <c r="N42" s="23">
        <f>L42+M42</f>
        <v>9.1999999999999993</v>
      </c>
      <c r="O42" s="24">
        <f>VLOOKUP(N42,AB$42:AC$42,2,FALSE)</f>
        <v>1</v>
      </c>
      <c r="P42" s="22">
        <v>4</v>
      </c>
      <c r="Q42" s="22">
        <v>6.95</v>
      </c>
      <c r="R42" s="23">
        <f>P42+Q42</f>
        <v>10.95</v>
      </c>
      <c r="S42" s="24">
        <f>VLOOKUP(R42,AD$42:AE$42,2,FALSE)</f>
        <v>1</v>
      </c>
      <c r="T42" s="23">
        <f>R42+N42+J42+F42</f>
        <v>45.599999999999994</v>
      </c>
      <c r="U42" s="24">
        <f>VLOOKUP(T42,AF$42:AG$42,2,FALSE)</f>
        <v>1</v>
      </c>
      <c r="W42" s="25">
        <v>1</v>
      </c>
      <c r="X42" s="25">
        <f>LARGE(F$42:F$42,$W42)</f>
        <v>12.7</v>
      </c>
      <c r="Y42" s="25">
        <f>IF(X42=X41,Y41,Y41+1)</f>
        <v>1</v>
      </c>
      <c r="Z42" s="25">
        <f>LARGE(J$42:J$42,$W42)</f>
        <v>12.75</v>
      </c>
      <c r="AA42" s="25">
        <f>IF(Z42=Z41,AA41,AA41+1)</f>
        <v>1</v>
      </c>
      <c r="AB42" s="25">
        <f>LARGE(N$42:N$42,$W42)</f>
        <v>9.1999999999999993</v>
      </c>
      <c r="AC42" s="25">
        <f>IF(AB42=AB41,AC41,AC41+1)</f>
        <v>1</v>
      </c>
      <c r="AD42" s="25">
        <f>LARGE(R$42:R$42,$W42)</f>
        <v>10.95</v>
      </c>
      <c r="AE42" s="25">
        <f>IF(AD42=AD41,AE41,AE41+1)</f>
        <v>1</v>
      </c>
      <c r="AF42" s="25">
        <f>LARGE(T$42:T$42,$W42)</f>
        <v>45.599999999999994</v>
      </c>
      <c r="AG42" s="25">
        <f>IF(AF42=AF41,AG41,AG41+1)</f>
        <v>1</v>
      </c>
    </row>
    <row r="43" spans="1:33" ht="15" x14ac:dyDescent="0.25">
      <c r="AA43" s="25"/>
    </row>
    <row r="45" spans="1:33" ht="33.75" x14ac:dyDescent="0.5">
      <c r="A45" s="44" t="s">
        <v>172</v>
      </c>
      <c r="C45" s="4"/>
      <c r="D45" s="5"/>
      <c r="G45" s="6"/>
    </row>
    <row r="47" spans="1:33" s="11" customFormat="1" ht="18.75" x14ac:dyDescent="0.3">
      <c r="A47" s="7" t="s">
        <v>9</v>
      </c>
      <c r="B47" s="7" t="s">
        <v>8</v>
      </c>
      <c r="C47" s="7" t="s">
        <v>11</v>
      </c>
      <c r="D47" s="51" t="s">
        <v>0</v>
      </c>
      <c r="E47" s="52"/>
      <c r="F47" s="52"/>
      <c r="G47" s="53"/>
      <c r="H47" s="51" t="s">
        <v>1</v>
      </c>
      <c r="I47" s="52"/>
      <c r="J47" s="52"/>
      <c r="K47" s="53"/>
      <c r="L47" s="51" t="s">
        <v>2</v>
      </c>
      <c r="M47" s="52"/>
      <c r="N47" s="52"/>
      <c r="O47" s="53"/>
      <c r="P47" s="51" t="s">
        <v>3</v>
      </c>
      <c r="Q47" s="52"/>
      <c r="R47" s="52"/>
      <c r="S47" s="53"/>
      <c r="T47" s="49" t="s">
        <v>4</v>
      </c>
      <c r="U47" s="54"/>
      <c r="V47" s="8"/>
      <c r="W47" s="9"/>
      <c r="X47" s="9" t="s">
        <v>3</v>
      </c>
      <c r="Y47" s="9"/>
      <c r="Z47" s="10" t="s">
        <v>0</v>
      </c>
      <c r="AA47" s="10"/>
      <c r="AB47" s="9" t="s">
        <v>2</v>
      </c>
      <c r="AC47" s="9"/>
      <c r="AD47" s="10" t="s">
        <v>1</v>
      </c>
      <c r="AE47" s="10"/>
      <c r="AF47" s="10" t="s">
        <v>4</v>
      </c>
      <c r="AG47" s="10"/>
    </row>
    <row r="48" spans="1:33" s="18" customFormat="1" ht="26.25" x14ac:dyDescent="0.3">
      <c r="A48" s="12" t="s">
        <v>7</v>
      </c>
      <c r="B48" s="13"/>
      <c r="C48" s="13"/>
      <c r="D48" s="14" t="s">
        <v>10</v>
      </c>
      <c r="E48" s="14" t="s">
        <v>15</v>
      </c>
      <c r="F48" s="15" t="s">
        <v>5</v>
      </c>
      <c r="G48" s="13" t="s">
        <v>6</v>
      </c>
      <c r="H48" s="14" t="s">
        <v>10</v>
      </c>
      <c r="I48" s="14" t="s">
        <v>15</v>
      </c>
      <c r="J48" s="15" t="s">
        <v>5</v>
      </c>
      <c r="K48" s="13" t="s">
        <v>6</v>
      </c>
      <c r="L48" s="14" t="s">
        <v>10</v>
      </c>
      <c r="M48" s="14" t="s">
        <v>15</v>
      </c>
      <c r="N48" s="15" t="s">
        <v>5</v>
      </c>
      <c r="O48" s="13" t="s">
        <v>6</v>
      </c>
      <c r="P48" s="14" t="s">
        <v>10</v>
      </c>
      <c r="Q48" s="14" t="s">
        <v>15</v>
      </c>
      <c r="R48" s="15" t="s">
        <v>5</v>
      </c>
      <c r="S48" s="13" t="s">
        <v>6</v>
      </c>
      <c r="T48" s="15" t="s">
        <v>5</v>
      </c>
      <c r="U48" s="13" t="s">
        <v>6</v>
      </c>
      <c r="V48" s="16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1:33" ht="18.75" x14ac:dyDescent="0.3">
      <c r="A49" s="31">
        <v>149</v>
      </c>
      <c r="B49" s="21" t="s">
        <v>193</v>
      </c>
      <c r="C49" s="21" t="s">
        <v>37</v>
      </c>
      <c r="D49" s="22">
        <v>4</v>
      </c>
      <c r="E49" s="22">
        <v>7.7670000000000003</v>
      </c>
      <c r="F49" s="23">
        <f>D49+E49</f>
        <v>11.766999999999999</v>
      </c>
      <c r="G49" s="24">
        <f>VLOOKUP(F49,X$49:Y$51,2,FALSE)</f>
        <v>2</v>
      </c>
      <c r="H49" s="22">
        <v>4</v>
      </c>
      <c r="I49" s="22">
        <v>6.6</v>
      </c>
      <c r="J49" s="23">
        <f>H49+I49</f>
        <v>10.6</v>
      </c>
      <c r="K49" s="24">
        <f>VLOOKUP(J49,Z$49:AA$51,2,FALSE)</f>
        <v>1</v>
      </c>
      <c r="L49" s="22">
        <v>3.5</v>
      </c>
      <c r="M49" s="22">
        <v>6.15</v>
      </c>
      <c r="N49" s="23">
        <f>L49+M49</f>
        <v>9.65</v>
      </c>
      <c r="O49" s="24">
        <f>VLOOKUP(N49,AB$49:AC$51,2,FALSE)</f>
        <v>1</v>
      </c>
      <c r="P49" s="22">
        <v>3.5</v>
      </c>
      <c r="Q49" s="22">
        <v>7.9</v>
      </c>
      <c r="R49" s="23">
        <f>P49+Q49</f>
        <v>11.4</v>
      </c>
      <c r="S49" s="24">
        <f>VLOOKUP(R49,AD$49:AE$51,2,FALSE)</f>
        <v>2</v>
      </c>
      <c r="T49" s="23">
        <f>R49+N49+J49+F49</f>
        <v>43.417000000000002</v>
      </c>
      <c r="U49" s="24">
        <f>VLOOKUP(T49,AF$49:AG$51,2,FALSE)</f>
        <v>1</v>
      </c>
      <c r="W49" s="25">
        <v>1</v>
      </c>
      <c r="X49" s="25">
        <f>LARGE(F$49:F$51,$W49)</f>
        <v>12.266999999999999</v>
      </c>
      <c r="Y49" s="25">
        <f>IF(X49=X48,Y48,Y48+1)</f>
        <v>1</v>
      </c>
      <c r="Z49" s="25">
        <f>LARGE(J$49:J$51,$W49)</f>
        <v>10.6</v>
      </c>
      <c r="AA49" s="25">
        <f>IF(Z49=Z48,AA48,AA48+1)</f>
        <v>1</v>
      </c>
      <c r="AB49" s="25">
        <f>LARGE(N$49:N$51,$W49)</f>
        <v>9.65</v>
      </c>
      <c r="AC49" s="25">
        <f>IF(AB49=AB48,AC48,AC48+1)</f>
        <v>1</v>
      </c>
      <c r="AD49" s="25">
        <f>LARGE(R$49:R$51,$W49)</f>
        <v>11.7</v>
      </c>
      <c r="AE49" s="25">
        <f>IF(AD49=AD48,AE48,AE48+1)</f>
        <v>1</v>
      </c>
      <c r="AF49" s="25">
        <f>LARGE(T$49:T$51,$W49)</f>
        <v>43.417000000000002</v>
      </c>
      <c r="AG49" s="25">
        <f>IF(AF49=AF48,AG48,AG48+1)</f>
        <v>1</v>
      </c>
    </row>
    <row r="50" spans="1:33" ht="18.75" x14ac:dyDescent="0.3">
      <c r="A50" s="31">
        <v>150</v>
      </c>
      <c r="B50" s="21" t="s">
        <v>194</v>
      </c>
      <c r="C50" s="46" t="s">
        <v>37</v>
      </c>
      <c r="D50" s="22">
        <v>3.5</v>
      </c>
      <c r="E50" s="22">
        <v>8.7669999999999995</v>
      </c>
      <c r="F50" s="23">
        <f t="shared" ref="F50:F51" si="50">D50+E50</f>
        <v>12.266999999999999</v>
      </c>
      <c r="G50" s="24">
        <f t="shared" ref="G50:G51" si="51">VLOOKUP(F50,X$49:Y$51,2,FALSE)</f>
        <v>1</v>
      </c>
      <c r="H50" s="22">
        <v>3</v>
      </c>
      <c r="I50" s="22">
        <v>6.7</v>
      </c>
      <c r="J50" s="23">
        <f t="shared" ref="J50:J51" si="52">H50+I50</f>
        <v>9.6999999999999993</v>
      </c>
      <c r="K50" s="24">
        <f t="shared" ref="K50:K51" si="53">VLOOKUP(J50,Z$49:AA$51,2,FALSE)</f>
        <v>2</v>
      </c>
      <c r="L50" s="22">
        <v>1.5</v>
      </c>
      <c r="M50" s="22">
        <v>6.05</v>
      </c>
      <c r="N50" s="23">
        <f t="shared" ref="N50:N51" si="54">L50+M50</f>
        <v>7.55</v>
      </c>
      <c r="O50" s="24">
        <f t="shared" ref="O50:O51" si="55">VLOOKUP(N50,AB$49:AC$51,2,FALSE)</f>
        <v>2</v>
      </c>
      <c r="P50" s="22">
        <v>4</v>
      </c>
      <c r="Q50" s="22">
        <v>7.2</v>
      </c>
      <c r="R50" s="23">
        <f t="shared" ref="R50:R51" si="56">P50+Q50</f>
        <v>11.2</v>
      </c>
      <c r="S50" s="24">
        <f t="shared" ref="S50:S51" si="57">VLOOKUP(R50,AD$49:AE$51,2,FALSE)</f>
        <v>3</v>
      </c>
      <c r="T50" s="23">
        <f t="shared" ref="T50:T51" si="58">R50+N50+J50+F50</f>
        <v>40.716999999999999</v>
      </c>
      <c r="U50" s="24">
        <f t="shared" ref="U50:U51" si="59">VLOOKUP(T50,AF$49:AG$51,2,FALSE)</f>
        <v>2</v>
      </c>
      <c r="W50" s="25">
        <f>W49+1</f>
        <v>2</v>
      </c>
      <c r="X50" s="25">
        <f t="shared" ref="X50:X51" si="60">LARGE(F$49:F$51,$W50)</f>
        <v>11.766999999999999</v>
      </c>
      <c r="Y50" s="25">
        <f t="shared" ref="Y50:Y51" si="61">IF(X50=X49,Y49,Y49+1)</f>
        <v>2</v>
      </c>
      <c r="Z50" s="25">
        <f t="shared" ref="Z50:Z51" si="62">LARGE(J$49:J$51,$W50)</f>
        <v>9.6999999999999993</v>
      </c>
      <c r="AA50" s="25">
        <f t="shared" ref="AA50:AA51" si="63">IF(Z50=Z49,AA49,AA49+1)</f>
        <v>2</v>
      </c>
      <c r="AB50" s="25">
        <f t="shared" ref="AB50:AB51" si="64">LARGE(N$49:N$51,$W50)</f>
        <v>7.55</v>
      </c>
      <c r="AC50" s="25">
        <f t="shared" ref="AC50:AC51" si="65">IF(AB50=AB49,AC49,AC49+1)</f>
        <v>2</v>
      </c>
      <c r="AD50" s="25">
        <f t="shared" ref="AD50:AD51" si="66">LARGE(R$49:R$51,$W50)</f>
        <v>11.4</v>
      </c>
      <c r="AE50" s="25">
        <f t="shared" ref="AE50:AE51" si="67">IF(AD50=AD49,AE49,AE49+1)</f>
        <v>2</v>
      </c>
      <c r="AF50" s="25">
        <f t="shared" ref="AF50:AF51" si="68">LARGE(T$49:T$51,$W50)</f>
        <v>40.716999999999999</v>
      </c>
      <c r="AG50" s="25">
        <f t="shared" ref="AG50:AG51" si="69">IF(AF50=AF49,AG49,AG49+1)</f>
        <v>2</v>
      </c>
    </row>
    <row r="51" spans="1:33" ht="18.75" x14ac:dyDescent="0.3">
      <c r="A51" s="31">
        <v>151</v>
      </c>
      <c r="B51" s="21" t="s">
        <v>195</v>
      </c>
      <c r="C51" s="21" t="s">
        <v>37</v>
      </c>
      <c r="D51" s="22">
        <v>3.5</v>
      </c>
      <c r="E51" s="22">
        <v>7.734</v>
      </c>
      <c r="F51" s="23">
        <f t="shared" si="50"/>
        <v>11.234</v>
      </c>
      <c r="G51" s="24">
        <f t="shared" si="51"/>
        <v>3</v>
      </c>
      <c r="H51" s="22">
        <v>2</v>
      </c>
      <c r="I51" s="22">
        <v>3.9</v>
      </c>
      <c r="J51" s="23">
        <f t="shared" si="52"/>
        <v>5.9</v>
      </c>
      <c r="K51" s="24">
        <f t="shared" si="53"/>
        <v>3</v>
      </c>
      <c r="L51" s="22">
        <v>0.5</v>
      </c>
      <c r="M51" s="22">
        <v>3.05</v>
      </c>
      <c r="N51" s="23">
        <f t="shared" si="54"/>
        <v>3.55</v>
      </c>
      <c r="O51" s="24">
        <f t="shared" si="55"/>
        <v>3</v>
      </c>
      <c r="P51" s="22">
        <v>4</v>
      </c>
      <c r="Q51" s="22">
        <v>7.7</v>
      </c>
      <c r="R51" s="23">
        <f t="shared" si="56"/>
        <v>11.7</v>
      </c>
      <c r="S51" s="24">
        <f t="shared" si="57"/>
        <v>1</v>
      </c>
      <c r="T51" s="23">
        <f t="shared" si="58"/>
        <v>32.384</v>
      </c>
      <c r="U51" s="24">
        <f t="shared" si="59"/>
        <v>3</v>
      </c>
      <c r="W51" s="25">
        <v>3</v>
      </c>
      <c r="X51" s="25">
        <f t="shared" si="60"/>
        <v>11.234</v>
      </c>
      <c r="Y51" s="25">
        <f t="shared" si="61"/>
        <v>3</v>
      </c>
      <c r="Z51" s="25">
        <f t="shared" si="62"/>
        <v>5.9</v>
      </c>
      <c r="AA51" s="25">
        <f t="shared" si="63"/>
        <v>3</v>
      </c>
      <c r="AB51" s="25">
        <f t="shared" si="64"/>
        <v>3.55</v>
      </c>
      <c r="AC51" s="25">
        <f t="shared" si="65"/>
        <v>3</v>
      </c>
      <c r="AD51" s="25">
        <f t="shared" si="66"/>
        <v>11.2</v>
      </c>
      <c r="AE51" s="25">
        <f t="shared" si="67"/>
        <v>3</v>
      </c>
      <c r="AF51" s="25">
        <f t="shared" si="68"/>
        <v>32.384</v>
      </c>
      <c r="AG51" s="25">
        <f t="shared" si="69"/>
        <v>3</v>
      </c>
    </row>
    <row r="52" spans="1:33" ht="18.75" x14ac:dyDescent="0.2">
      <c r="N52" s="29"/>
      <c r="O52" s="30"/>
    </row>
    <row r="54" spans="1:33" ht="33.75" x14ac:dyDescent="0.5">
      <c r="A54" s="44" t="s">
        <v>173</v>
      </c>
      <c r="C54" s="4"/>
      <c r="D54" s="5"/>
      <c r="G54" s="6"/>
    </row>
    <row r="56" spans="1:33" s="11" customFormat="1" ht="18.75" x14ac:dyDescent="0.3">
      <c r="A56" s="7" t="s">
        <v>9</v>
      </c>
      <c r="B56" s="7" t="s">
        <v>8</v>
      </c>
      <c r="C56" s="7" t="s">
        <v>11</v>
      </c>
      <c r="D56" s="51" t="s">
        <v>0</v>
      </c>
      <c r="E56" s="52"/>
      <c r="F56" s="52"/>
      <c r="G56" s="53"/>
      <c r="H56" s="51" t="s">
        <v>1</v>
      </c>
      <c r="I56" s="52"/>
      <c r="J56" s="52"/>
      <c r="K56" s="53"/>
      <c r="L56" s="51" t="s">
        <v>2</v>
      </c>
      <c r="M56" s="52"/>
      <c r="N56" s="52"/>
      <c r="O56" s="53"/>
      <c r="P56" s="51" t="s">
        <v>3</v>
      </c>
      <c r="Q56" s="52"/>
      <c r="R56" s="52"/>
      <c r="S56" s="53"/>
      <c r="T56" s="49" t="s">
        <v>4</v>
      </c>
      <c r="U56" s="54"/>
      <c r="V56" s="8"/>
      <c r="W56" s="9"/>
      <c r="X56" s="9" t="s">
        <v>3</v>
      </c>
      <c r="Y56" s="9"/>
      <c r="Z56" s="10" t="s">
        <v>0</v>
      </c>
      <c r="AA56" s="10"/>
      <c r="AB56" s="9" t="s">
        <v>2</v>
      </c>
      <c r="AC56" s="9"/>
      <c r="AD56" s="10" t="s">
        <v>1</v>
      </c>
      <c r="AE56" s="10"/>
      <c r="AF56" s="10" t="s">
        <v>4</v>
      </c>
      <c r="AG56" s="10"/>
    </row>
    <row r="57" spans="1:33" s="18" customFormat="1" ht="26.25" x14ac:dyDescent="0.3">
      <c r="A57" s="12" t="s">
        <v>7</v>
      </c>
      <c r="B57" s="13"/>
      <c r="C57" s="13"/>
      <c r="D57" s="14" t="s">
        <v>10</v>
      </c>
      <c r="E57" s="14" t="s">
        <v>15</v>
      </c>
      <c r="F57" s="15" t="s">
        <v>5</v>
      </c>
      <c r="G57" s="13" t="s">
        <v>6</v>
      </c>
      <c r="H57" s="14" t="s">
        <v>10</v>
      </c>
      <c r="I57" s="14" t="s">
        <v>15</v>
      </c>
      <c r="J57" s="15" t="s">
        <v>5</v>
      </c>
      <c r="K57" s="13" t="s">
        <v>6</v>
      </c>
      <c r="L57" s="14" t="s">
        <v>10</v>
      </c>
      <c r="M57" s="14" t="s">
        <v>15</v>
      </c>
      <c r="N57" s="15" t="s">
        <v>5</v>
      </c>
      <c r="O57" s="13" t="s">
        <v>6</v>
      </c>
      <c r="P57" s="14" t="s">
        <v>10</v>
      </c>
      <c r="Q57" s="14" t="s">
        <v>15</v>
      </c>
      <c r="R57" s="15" t="s">
        <v>5</v>
      </c>
      <c r="S57" s="13" t="s">
        <v>6</v>
      </c>
      <c r="T57" s="15" t="s">
        <v>5</v>
      </c>
      <c r="U57" s="13" t="s">
        <v>6</v>
      </c>
      <c r="V57" s="16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</row>
    <row r="58" spans="1:33" ht="18.75" x14ac:dyDescent="0.3">
      <c r="A58" s="31">
        <v>136</v>
      </c>
      <c r="B58" s="20" t="s">
        <v>196</v>
      </c>
      <c r="C58" s="21" t="s">
        <v>12</v>
      </c>
      <c r="D58" s="22">
        <v>4.5</v>
      </c>
      <c r="E58" s="22">
        <v>9.2669999999999995</v>
      </c>
      <c r="F58" s="23">
        <f>D58+E58</f>
        <v>13.766999999999999</v>
      </c>
      <c r="G58" s="24">
        <f>VLOOKUP(F58,X$58:Y$58,2,FALSE)</f>
        <v>1</v>
      </c>
      <c r="H58" s="22">
        <v>4</v>
      </c>
      <c r="I58" s="22">
        <v>8.65</v>
      </c>
      <c r="J58" s="23">
        <f>H58+I58</f>
        <v>12.65</v>
      </c>
      <c r="K58" s="24">
        <f>VLOOKUP(J58,Z$58:AA$58,2,FALSE)</f>
        <v>1</v>
      </c>
      <c r="L58" s="22">
        <v>4</v>
      </c>
      <c r="M58" s="22">
        <v>6.05</v>
      </c>
      <c r="N58" s="23">
        <f>L58+M58</f>
        <v>10.050000000000001</v>
      </c>
      <c r="O58" s="24">
        <f>VLOOKUP(N58,AB$58:AC$58,2,FALSE)</f>
        <v>1</v>
      </c>
      <c r="P58" s="22">
        <v>4</v>
      </c>
      <c r="Q58" s="22">
        <v>7.87</v>
      </c>
      <c r="R58" s="23">
        <f>P58+Q58</f>
        <v>11.870000000000001</v>
      </c>
      <c r="S58" s="24">
        <f>VLOOKUP(R58,AD$58:AE$58,2,FALSE)</f>
        <v>1</v>
      </c>
      <c r="T58" s="23">
        <f>R58+N58+J58+F58</f>
        <v>48.337000000000003</v>
      </c>
      <c r="U58" s="24">
        <f>VLOOKUP(T58,AF$58:AG$58,2,FALSE)</f>
        <v>1</v>
      </c>
      <c r="W58" s="25">
        <v>1</v>
      </c>
      <c r="X58" s="25">
        <f>LARGE(F$58:F$58,$W58)</f>
        <v>13.766999999999999</v>
      </c>
      <c r="Y58" s="25">
        <f>IF(X58=X57,Y57,Y57+1)</f>
        <v>1</v>
      </c>
      <c r="Z58" s="25">
        <f>LARGE(J$58:J$58,$W58)</f>
        <v>12.65</v>
      </c>
      <c r="AA58" s="25">
        <f>IF(Z58=Z57,AA57,AA57+1)</f>
        <v>1</v>
      </c>
      <c r="AB58" s="25">
        <f>LARGE(N$58:N$58,$W58)</f>
        <v>10.050000000000001</v>
      </c>
      <c r="AC58" s="25">
        <f>IF(AB58=AB57,AC57,AC57+1)</f>
        <v>1</v>
      </c>
      <c r="AD58" s="25">
        <f>LARGE(R$58:R$58,$W58)</f>
        <v>11.870000000000001</v>
      </c>
      <c r="AE58" s="25">
        <f>IF(AD58=AD57,AE57,AE57+1)</f>
        <v>1</v>
      </c>
      <c r="AF58" s="25">
        <f>LARGE(T$58:T$58,$W58)</f>
        <v>48.337000000000003</v>
      </c>
      <c r="AG58" s="25">
        <f>IF(AF58=AF57,AG57,AG57+1)</f>
        <v>1</v>
      </c>
    </row>
  </sheetData>
  <mergeCells count="25">
    <mergeCell ref="D56:G56"/>
    <mergeCell ref="H56:K56"/>
    <mergeCell ref="L56:O56"/>
    <mergeCell ref="P56:S56"/>
    <mergeCell ref="T56:U56"/>
    <mergeCell ref="D40:G40"/>
    <mergeCell ref="H40:K40"/>
    <mergeCell ref="L40:O40"/>
    <mergeCell ref="P40:S40"/>
    <mergeCell ref="T40:U40"/>
    <mergeCell ref="D47:G47"/>
    <mergeCell ref="H47:K47"/>
    <mergeCell ref="L47:O47"/>
    <mergeCell ref="P47:S47"/>
    <mergeCell ref="T47:U47"/>
    <mergeCell ref="D4:G4"/>
    <mergeCell ref="H4:K4"/>
    <mergeCell ref="L4:O4"/>
    <mergeCell ref="P4:S4"/>
    <mergeCell ref="T4:U4"/>
    <mergeCell ref="D21:G21"/>
    <mergeCell ref="H21:K21"/>
    <mergeCell ref="L21:O21"/>
    <mergeCell ref="P21:S21"/>
    <mergeCell ref="T21:U21"/>
  </mergeCells>
  <conditionalFormatting sqref="J48:K48 F5:G6 J5:K6 N5:O6 R5:U6 F57:G58 J57:K58 F22:G23 J22:K23 N22:O23 R22:U23 F48:G49 R48:U49 J49 R57:U58">
    <cfRule type="cellIs" dxfId="67" priority="97" stopIfTrue="1" operator="equal">
      <formula>1</formula>
    </cfRule>
    <cfRule type="cellIs" dxfId="66" priority="98" stopIfTrue="1" operator="equal">
      <formula>2</formula>
    </cfRule>
    <cfRule type="cellIs" dxfId="65" priority="99" stopIfTrue="1" operator="equal">
      <formula>3</formula>
    </cfRule>
  </conditionalFormatting>
  <conditionalFormatting sqref="F41:G41 J41:K41 N41:O41 R41:U41">
    <cfRule type="cellIs" dxfId="64" priority="94" stopIfTrue="1" operator="equal">
      <formula>1</formula>
    </cfRule>
    <cfRule type="cellIs" dxfId="63" priority="95" stopIfTrue="1" operator="equal">
      <formula>2</formula>
    </cfRule>
    <cfRule type="cellIs" dxfId="62" priority="96" stopIfTrue="1" operator="equal">
      <formula>3</formula>
    </cfRule>
  </conditionalFormatting>
  <conditionalFormatting sqref="N48:O49">
    <cfRule type="cellIs" dxfId="61" priority="91" stopIfTrue="1" operator="equal">
      <formula>1</formula>
    </cfRule>
    <cfRule type="cellIs" dxfId="60" priority="92" stopIfTrue="1" operator="equal">
      <formula>2</formula>
    </cfRule>
    <cfRule type="cellIs" dxfId="59" priority="93" stopIfTrue="1" operator="equal">
      <formula>3</formula>
    </cfRule>
  </conditionalFormatting>
  <conditionalFormatting sqref="N52:O52">
    <cfRule type="cellIs" dxfId="58" priority="88" stopIfTrue="1" operator="equal">
      <formula>1</formula>
    </cfRule>
    <cfRule type="cellIs" dxfId="57" priority="89" stopIfTrue="1" operator="equal">
      <formula>2</formula>
    </cfRule>
    <cfRule type="cellIs" dxfId="56" priority="90" stopIfTrue="1" operator="equal">
      <formula>3</formula>
    </cfRule>
  </conditionalFormatting>
  <conditionalFormatting sqref="N57:O58">
    <cfRule type="cellIs" dxfId="55" priority="85" stopIfTrue="1" operator="equal">
      <formula>1</formula>
    </cfRule>
    <cfRule type="cellIs" dxfId="54" priority="86" stopIfTrue="1" operator="equal">
      <formula>2</formula>
    </cfRule>
    <cfRule type="cellIs" dxfId="53" priority="87" stopIfTrue="1" operator="equal">
      <formula>3</formula>
    </cfRule>
  </conditionalFormatting>
  <conditionalFormatting sqref="K49">
    <cfRule type="cellIs" dxfId="52" priority="82" stopIfTrue="1" operator="equal">
      <formula>1</formula>
    </cfRule>
    <cfRule type="cellIs" dxfId="51" priority="83" stopIfTrue="1" operator="equal">
      <formula>2</formula>
    </cfRule>
    <cfRule type="cellIs" dxfId="50" priority="84" stopIfTrue="1" operator="equal">
      <formula>3</formula>
    </cfRule>
  </conditionalFormatting>
  <conditionalFormatting sqref="D6:E6">
    <cfRule type="cellIs" dxfId="49" priority="54" operator="lessThan">
      <formula>0.001</formula>
    </cfRule>
  </conditionalFormatting>
  <conditionalFormatting sqref="H6:I6">
    <cfRule type="cellIs" dxfId="48" priority="53" operator="lessThan">
      <formula>0.001</formula>
    </cfRule>
  </conditionalFormatting>
  <conditionalFormatting sqref="L6:M6">
    <cfRule type="cellIs" dxfId="47" priority="52" operator="lessThan">
      <formula>0.001</formula>
    </cfRule>
  </conditionalFormatting>
  <conditionalFormatting sqref="P6:Q6">
    <cfRule type="cellIs" dxfId="46" priority="51" operator="lessThan">
      <formula>0.001</formula>
    </cfRule>
  </conditionalFormatting>
  <conditionalFormatting sqref="D23:E23">
    <cfRule type="cellIs" dxfId="45" priority="50" operator="lessThan">
      <formula>0.001</formula>
    </cfRule>
  </conditionalFormatting>
  <conditionalFormatting sqref="H23:I23">
    <cfRule type="cellIs" dxfId="44" priority="49" operator="lessThan">
      <formula>0.001</formula>
    </cfRule>
  </conditionalFormatting>
  <conditionalFormatting sqref="L23:M23">
    <cfRule type="cellIs" dxfId="43" priority="48" operator="lessThan">
      <formula>0.001</formula>
    </cfRule>
  </conditionalFormatting>
  <conditionalFormatting sqref="P23:Q23">
    <cfRule type="cellIs" dxfId="42" priority="47" operator="lessThan">
      <formula>0.001</formula>
    </cfRule>
  </conditionalFormatting>
  <conditionalFormatting sqref="D49:E49">
    <cfRule type="cellIs" dxfId="41" priority="42" operator="lessThan">
      <formula>0.001</formula>
    </cfRule>
  </conditionalFormatting>
  <conditionalFormatting sqref="H49:I49">
    <cfRule type="cellIs" dxfId="40" priority="41" operator="lessThan">
      <formula>0.001</formula>
    </cfRule>
  </conditionalFormatting>
  <conditionalFormatting sqref="L49:M49">
    <cfRule type="cellIs" dxfId="39" priority="40" operator="lessThan">
      <formula>0.001</formula>
    </cfRule>
  </conditionalFormatting>
  <conditionalFormatting sqref="P49:Q49">
    <cfRule type="cellIs" dxfId="38" priority="39" operator="lessThan">
      <formula>0.001</formula>
    </cfRule>
  </conditionalFormatting>
  <conditionalFormatting sqref="D58:E58">
    <cfRule type="cellIs" dxfId="37" priority="38" operator="lessThan">
      <formula>0.001</formula>
    </cfRule>
  </conditionalFormatting>
  <conditionalFormatting sqref="H58:I58">
    <cfRule type="cellIs" dxfId="36" priority="37" operator="lessThan">
      <formula>0.001</formula>
    </cfRule>
  </conditionalFormatting>
  <conditionalFormatting sqref="L58:M58">
    <cfRule type="cellIs" dxfId="35" priority="36" operator="lessThan">
      <formula>0.001</formula>
    </cfRule>
  </conditionalFormatting>
  <conditionalFormatting sqref="P58:Q58">
    <cfRule type="cellIs" dxfId="34" priority="35" operator="lessThan">
      <formula>0.001</formula>
    </cfRule>
  </conditionalFormatting>
  <conditionalFormatting sqref="F7:G16 J7:K16 N7:O16 R7:U16">
    <cfRule type="cellIs" dxfId="33" priority="32" stopIfTrue="1" operator="equal">
      <formula>1</formula>
    </cfRule>
    <cfRule type="cellIs" dxfId="32" priority="33" stopIfTrue="1" operator="equal">
      <formula>2</formula>
    </cfRule>
    <cfRule type="cellIs" dxfId="31" priority="34" stopIfTrue="1" operator="equal">
      <formula>3</formula>
    </cfRule>
  </conditionalFormatting>
  <conditionalFormatting sqref="D7:E16">
    <cfRule type="cellIs" dxfId="30" priority="31" operator="lessThan">
      <formula>0.001</formula>
    </cfRule>
  </conditionalFormatting>
  <conditionalFormatting sqref="H7:I16">
    <cfRule type="cellIs" dxfId="29" priority="30" operator="lessThan">
      <formula>0.001</formula>
    </cfRule>
  </conditionalFormatting>
  <conditionalFormatting sqref="L7:M16">
    <cfRule type="cellIs" dxfId="28" priority="29" operator="lessThan">
      <formula>0.001</formula>
    </cfRule>
  </conditionalFormatting>
  <conditionalFormatting sqref="P7:Q16">
    <cfRule type="cellIs" dxfId="27" priority="28" operator="lessThan">
      <formula>0.001</formula>
    </cfRule>
  </conditionalFormatting>
  <conditionalFormatting sqref="F24:G35 J24:K35 N24:O35 R24:U35">
    <cfRule type="cellIs" dxfId="26" priority="25" stopIfTrue="1" operator="equal">
      <formula>1</formula>
    </cfRule>
    <cfRule type="cellIs" dxfId="25" priority="26" stopIfTrue="1" operator="equal">
      <formula>2</formula>
    </cfRule>
    <cfRule type="cellIs" dxfId="24" priority="27" stopIfTrue="1" operator="equal">
      <formula>3</formula>
    </cfRule>
  </conditionalFormatting>
  <conditionalFormatting sqref="D24:E35">
    <cfRule type="cellIs" dxfId="23" priority="24" operator="lessThan">
      <formula>0.001</formula>
    </cfRule>
  </conditionalFormatting>
  <conditionalFormatting sqref="H24:I35">
    <cfRule type="cellIs" dxfId="22" priority="23" operator="lessThan">
      <formula>0.001</formula>
    </cfRule>
  </conditionalFormatting>
  <conditionalFormatting sqref="L24:M35">
    <cfRule type="cellIs" dxfId="21" priority="22" operator="lessThan">
      <formula>0.001</formula>
    </cfRule>
  </conditionalFormatting>
  <conditionalFormatting sqref="P24:Q35">
    <cfRule type="cellIs" dxfId="20" priority="21" operator="lessThan">
      <formula>0.001</formula>
    </cfRule>
  </conditionalFormatting>
  <conditionalFormatting sqref="F42:G42 J42:K42 N42:O42 R42:U42">
    <cfRule type="cellIs" dxfId="19" priority="18" stopIfTrue="1" operator="equal">
      <formula>1</formula>
    </cfRule>
    <cfRule type="cellIs" dxfId="18" priority="19" stopIfTrue="1" operator="equal">
      <formula>2</formula>
    </cfRule>
    <cfRule type="cellIs" dxfId="17" priority="20" stopIfTrue="1" operator="equal">
      <formula>3</formula>
    </cfRule>
  </conditionalFormatting>
  <conditionalFormatting sqref="D42:E42">
    <cfRule type="cellIs" dxfId="16" priority="17" operator="lessThan">
      <formula>0.001</formula>
    </cfRule>
  </conditionalFormatting>
  <conditionalFormatting sqref="H42:I42">
    <cfRule type="cellIs" dxfId="15" priority="16" operator="lessThan">
      <formula>0.001</formula>
    </cfRule>
  </conditionalFormatting>
  <conditionalFormatting sqref="L42:M42">
    <cfRule type="cellIs" dxfId="14" priority="15" operator="lessThan">
      <formula>0.001</formula>
    </cfRule>
  </conditionalFormatting>
  <conditionalFormatting sqref="P42:Q42">
    <cfRule type="cellIs" dxfId="13" priority="14" operator="lessThan">
      <formula>0.001</formula>
    </cfRule>
  </conditionalFormatting>
  <conditionalFormatting sqref="F50:G51 R50:U51 J50:J51">
    <cfRule type="cellIs" dxfId="12" priority="11" stopIfTrue="1" operator="equal">
      <formula>1</formula>
    </cfRule>
    <cfRule type="cellIs" dxfId="11" priority="12" stopIfTrue="1" operator="equal">
      <formula>2</formula>
    </cfRule>
    <cfRule type="cellIs" dxfId="10" priority="13" stopIfTrue="1" operator="equal">
      <formula>3</formula>
    </cfRule>
  </conditionalFormatting>
  <conditionalFormatting sqref="N50:O51">
    <cfRule type="cellIs" dxfId="9" priority="8" stopIfTrue="1" operator="equal">
      <formula>1</formula>
    </cfRule>
    <cfRule type="cellIs" dxfId="8" priority="9" stopIfTrue="1" operator="equal">
      <formula>2</formula>
    </cfRule>
    <cfRule type="cellIs" dxfId="7" priority="10" stopIfTrue="1" operator="equal">
      <formula>3</formula>
    </cfRule>
  </conditionalFormatting>
  <conditionalFormatting sqref="K50:K51">
    <cfRule type="cellIs" dxfId="6" priority="5" stopIfTrue="1" operator="equal">
      <formula>1</formula>
    </cfRule>
    <cfRule type="cellIs" dxfId="5" priority="6" stopIfTrue="1" operator="equal">
      <formula>2</formula>
    </cfRule>
    <cfRule type="cellIs" dxfId="4" priority="7" stopIfTrue="1" operator="equal">
      <formula>3</formula>
    </cfRule>
  </conditionalFormatting>
  <conditionalFormatting sqref="D50:E51">
    <cfRule type="cellIs" dxfId="3" priority="4" operator="lessThan">
      <formula>0.001</formula>
    </cfRule>
  </conditionalFormatting>
  <conditionalFormatting sqref="H50:I51">
    <cfRule type="cellIs" dxfId="2" priority="3" operator="lessThan">
      <formula>0.001</formula>
    </cfRule>
  </conditionalFormatting>
  <conditionalFormatting sqref="L50:M51">
    <cfRule type="cellIs" dxfId="1" priority="2" operator="lessThan">
      <formula>0.001</formula>
    </cfRule>
  </conditionalFormatting>
  <conditionalFormatting sqref="P50:Q51">
    <cfRule type="cellIs" dxfId="0" priority="1" operator="lessThan">
      <formula>0.001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2" orientation="landscape" horizontalDpi="0" verticalDpi="0" r:id="rId1"/>
  <headerFooter>
    <oddHeader>&amp;C&amp;"-,Regular"&amp;26Stockport Easter Competition 2017</oddHeader>
  </headerFooter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K41"/>
  <sheetViews>
    <sheetView topLeftCell="A16" zoomScale="115" zoomScaleNormal="115" workbookViewId="0">
      <selection activeCell="G29" sqref="G29"/>
    </sheetView>
  </sheetViews>
  <sheetFormatPr defaultRowHeight="12.75" x14ac:dyDescent="0.2"/>
  <cols>
    <col min="3" max="3" width="19.5703125" customWidth="1"/>
    <col min="4" max="4" width="18.140625" customWidth="1"/>
    <col min="6" max="6" width="2" customWidth="1"/>
    <col min="7" max="7" width="13.7109375" customWidth="1"/>
    <col min="8" max="8" width="10" customWidth="1"/>
    <col min="9" max="9" width="9.140625" customWidth="1"/>
    <col min="10" max="10" width="1.28515625" customWidth="1"/>
    <col min="11" max="11" width="21.140625" customWidth="1"/>
    <col min="14" max="14" width="1.85546875" customWidth="1"/>
    <col min="15" max="15" width="15.5703125" customWidth="1"/>
    <col min="16" max="16" width="18.5703125" customWidth="1"/>
    <col min="18" max="18" width="2" customWidth="1"/>
    <col min="19" max="19" width="16.42578125" customWidth="1"/>
    <col min="22" max="22" width="2" customWidth="1"/>
    <col min="23" max="23" width="18" customWidth="1"/>
    <col min="26" max="26" width="1.28515625" customWidth="1"/>
    <col min="27" max="27" width="19.7109375" customWidth="1"/>
    <col min="28" max="28" width="13.5703125" customWidth="1"/>
    <col min="30" max="30" width="2.140625" customWidth="1"/>
    <col min="31" max="31" width="19.85546875" customWidth="1"/>
    <col min="35" max="35" width="14.140625" customWidth="1"/>
    <col min="36" max="36" width="15.28515625" customWidth="1"/>
  </cols>
  <sheetData>
    <row r="1" spans="3:37" x14ac:dyDescent="0.2">
      <c r="C1" s="48" t="s">
        <v>198</v>
      </c>
    </row>
    <row r="3" spans="3:37" x14ac:dyDescent="0.2">
      <c r="C3" t="str">
        <f>'Round 1'!B5</f>
        <v>Layla Barrett</v>
      </c>
      <c r="D3" t="str">
        <f>'Round 1'!C5</f>
        <v>Rochdale</v>
      </c>
      <c r="E3">
        <f>'Round 1'!T5</f>
        <v>40.747</v>
      </c>
      <c r="G3" t="str">
        <f>'Round 1'!B12</f>
        <v>Ella Mather</v>
      </c>
      <c r="H3" t="str">
        <f>'Round 1'!C12</f>
        <v>Tameside</v>
      </c>
      <c r="I3" s="56">
        <f>'Round 1'!T12</f>
        <v>41.55</v>
      </c>
      <c r="K3" t="str">
        <f>'Round 1'!B15</f>
        <v>Nicole Brownrigg</v>
      </c>
      <c r="L3" t="str">
        <f>'Round 1'!C15</f>
        <v>Bolton</v>
      </c>
      <c r="M3">
        <f>'Round 1'!T15</f>
        <v>39</v>
      </c>
      <c r="O3" t="str">
        <f>'Round 1'!B20</f>
        <v>Holly Caine</v>
      </c>
      <c r="P3" t="str">
        <f>'Round 1'!C20</f>
        <v>Crewe &amp; Nantwich</v>
      </c>
      <c r="Q3">
        <f>'Round 1'!T20</f>
        <v>37.304000000000002</v>
      </c>
      <c r="S3" t="str">
        <f>'Round 1'!B41</f>
        <v>Jenna Kenyon</v>
      </c>
      <c r="T3" t="str">
        <f>'Round 1'!C41</f>
        <v>Stockport</v>
      </c>
      <c r="U3" s="56">
        <f>'Round 1'!T41</f>
        <v>43.4</v>
      </c>
      <c r="W3" t="str">
        <f>'Round 1'!B22</f>
        <v>Amy Melvin</v>
      </c>
      <c r="X3" t="str">
        <f>'Round 1'!C22</f>
        <v>Middleton</v>
      </c>
      <c r="Y3" s="58">
        <f>'Round 1'!T22</f>
        <v>40.853999999999999</v>
      </c>
      <c r="AA3" t="str">
        <f>'Round 1'!B33</f>
        <v>Sophia Grimwshaw</v>
      </c>
      <c r="AB3" t="str">
        <f>'Round 1'!C33</f>
        <v>Appley Bridge</v>
      </c>
      <c r="AC3" s="58">
        <f>'Round 1'!T33</f>
        <v>39.47</v>
      </c>
      <c r="AE3" t="str">
        <f>'Round 1'!B50</f>
        <v>Katie Brooks</v>
      </c>
      <c r="AF3" t="str">
        <f>'Round 1'!C50</f>
        <v>The Wire</v>
      </c>
      <c r="AG3">
        <f>'Round 1'!T50</f>
        <v>0</v>
      </c>
      <c r="AI3" t="str">
        <f>'Round 1'!B54</f>
        <v>LinTing Guo</v>
      </c>
      <c r="AJ3" t="str">
        <f>'Round 1'!C54</f>
        <v>Manchester South</v>
      </c>
      <c r="AK3" s="57">
        <f>'Round 1'!T54</f>
        <v>40.049999999999997</v>
      </c>
    </row>
    <row r="4" spans="3:37" x14ac:dyDescent="0.2">
      <c r="C4" t="str">
        <f>'Round 1'!B6</f>
        <v>Caitlin Taylor</v>
      </c>
      <c r="D4" t="str">
        <f>'Round 1'!C6</f>
        <v>Rochdale</v>
      </c>
      <c r="E4">
        <f>'Round 1'!T6</f>
        <v>39.25</v>
      </c>
      <c r="G4" t="str">
        <f>'Round 1'!B13</f>
        <v>Isobel Griffiths</v>
      </c>
      <c r="H4" t="str">
        <f>'Round 1'!C13</f>
        <v>Tameside</v>
      </c>
      <c r="I4" s="56">
        <f>'Round 1'!T13</f>
        <v>40.314</v>
      </c>
      <c r="K4" t="str">
        <f>'Round 1'!B16</f>
        <v>Francesca Hutchinson</v>
      </c>
      <c r="L4" t="str">
        <f>'Round 1'!C16</f>
        <v>Bolton</v>
      </c>
      <c r="M4">
        <f>'Round 1'!T16</f>
        <v>36.896999999999998</v>
      </c>
      <c r="O4" t="str">
        <f>'Round 1'!B21</f>
        <v>Freya Vickers</v>
      </c>
      <c r="P4" t="str">
        <f>'Round 1'!C21</f>
        <v>Crewe &amp; Nantwich</v>
      </c>
      <c r="Q4">
        <f>'Round 1'!T21</f>
        <v>37.884</v>
      </c>
      <c r="S4" t="str">
        <f>'Round 1'!B42</f>
        <v>Holly Duffy</v>
      </c>
      <c r="T4" t="str">
        <f>'Round 1'!C42</f>
        <v>Stockport</v>
      </c>
      <c r="U4" s="58">
        <f>'Round 1'!T42</f>
        <v>41.7</v>
      </c>
      <c r="W4" t="str">
        <f>'Round 1'!B56</f>
        <v>Lauren Henderson</v>
      </c>
      <c r="X4" t="str">
        <f>'Round 1'!C56</f>
        <v>Middleton</v>
      </c>
      <c r="Y4" s="58">
        <f>'Round 1'!T56</f>
        <v>40</v>
      </c>
      <c r="AA4" t="str">
        <f>'Round 2'!B44</f>
        <v>Chloe Duckworth</v>
      </c>
      <c r="AB4" t="str">
        <f>'Round 2'!C44</f>
        <v>Appley Bridge</v>
      </c>
      <c r="AC4" s="58">
        <f>'Round 2'!T44</f>
        <v>43.25</v>
      </c>
      <c r="AE4" t="str">
        <f>'Round 1'!B51</f>
        <v>Isabel Camelleri</v>
      </c>
      <c r="AF4" t="str">
        <f>'Round 1'!C51</f>
        <v>The Wire</v>
      </c>
      <c r="AG4" s="56">
        <f>'Round 1'!T51</f>
        <v>42.8</v>
      </c>
      <c r="AI4" t="str">
        <f>'Round 2'!B10</f>
        <v>Phoebe Basson</v>
      </c>
      <c r="AJ4" t="str">
        <f>'Round 2'!C10</f>
        <v>Manchester South</v>
      </c>
      <c r="AK4" s="57">
        <f>'Round 2'!T10</f>
        <v>41.167000000000002</v>
      </c>
    </row>
    <row r="5" spans="3:37" x14ac:dyDescent="0.2">
      <c r="C5" t="str">
        <f>'Round 1'!B7</f>
        <v>Eysha Horrocks</v>
      </c>
      <c r="D5" t="str">
        <f>'Round 1'!C7</f>
        <v>Rochdale</v>
      </c>
      <c r="E5">
        <f>'Round 1'!T7</f>
        <v>38.337000000000003</v>
      </c>
      <c r="G5" t="str">
        <f>'Round 1'!B14</f>
        <v>Rachel Kwan</v>
      </c>
      <c r="H5" t="str">
        <f>'Round 1'!C14</f>
        <v>Tameside</v>
      </c>
      <c r="I5" s="56">
        <f>'Round 1'!T14</f>
        <v>37.463999999999999</v>
      </c>
      <c r="K5" t="str">
        <f>'Round 1'!B17</f>
        <v>Dezirai Morris</v>
      </c>
      <c r="L5" t="str">
        <f>'Round 1'!C17</f>
        <v>Bolton</v>
      </c>
      <c r="M5" s="58">
        <f>'Round 1'!T17</f>
        <v>40.564</v>
      </c>
      <c r="O5" t="str">
        <f>'Round 1'!B29</f>
        <v>Ruby Vickers</v>
      </c>
      <c r="P5" t="str">
        <f>'Round 1'!C29</f>
        <v>Crewe &amp; Nantwich</v>
      </c>
      <c r="Q5" s="56">
        <f>'Round 1'!T29</f>
        <v>39.917000000000002</v>
      </c>
      <c r="S5" t="str">
        <f>'Round 1'!B43</f>
        <v>Caitlin Mathieson</v>
      </c>
      <c r="T5" t="str">
        <f>'Round 1'!C43</f>
        <v>Stockport</v>
      </c>
      <c r="U5" s="56">
        <f>'Round 1'!T43</f>
        <v>42.2</v>
      </c>
      <c r="W5" t="str">
        <f>'Round 1'!B57</f>
        <v>Keira Sherwood</v>
      </c>
      <c r="X5" t="str">
        <f>'Round 1'!C57</f>
        <v>Middleton</v>
      </c>
      <c r="Y5" s="58">
        <f>'Round 1'!T57</f>
        <v>41.25</v>
      </c>
      <c r="AA5" t="str">
        <f>'Round 2'!B45</f>
        <v>Daisy Jones</v>
      </c>
      <c r="AB5" t="str">
        <f>'Round 2'!C45</f>
        <v>Appley Bridge</v>
      </c>
      <c r="AC5" s="58">
        <f>'Round 2'!T45</f>
        <v>40.75</v>
      </c>
      <c r="AE5" t="str">
        <f>'Round 1'!B52</f>
        <v>Lucie Davies (Junior)</v>
      </c>
      <c r="AF5" t="str">
        <f>'Round 1'!C52</f>
        <v>The Wire</v>
      </c>
      <c r="AG5" s="56">
        <f>'Round 1'!T52</f>
        <v>41.15</v>
      </c>
      <c r="AI5" t="str">
        <f>'Round 2'!B41</f>
        <v>Abigail Brown</v>
      </c>
      <c r="AJ5" t="str">
        <f>'Round 2'!C41</f>
        <v>Manchester South</v>
      </c>
      <c r="AK5" s="57">
        <f>'Round 2'!T41</f>
        <v>41.7</v>
      </c>
    </row>
    <row r="6" spans="3:37" x14ac:dyDescent="0.2">
      <c r="C6" t="str">
        <f>'Round 1'!B8</f>
        <v>Abigail Ashurst</v>
      </c>
      <c r="D6" t="str">
        <f>'Round 1'!C8</f>
        <v>Rochdale</v>
      </c>
      <c r="E6">
        <f>'Round 1'!T8</f>
        <v>41.050000000000004</v>
      </c>
      <c r="G6" t="str">
        <f>'Round 1'!B48</f>
        <v>Leonie Barton</v>
      </c>
      <c r="H6" t="str">
        <f>'Round 1'!C48</f>
        <v>Tameside</v>
      </c>
      <c r="I6" s="56">
        <f>'Round 1'!T48</f>
        <v>40.449999999999996</v>
      </c>
      <c r="K6" t="str">
        <f>'Round 1'!B18</f>
        <v>Lucie Olive</v>
      </c>
      <c r="L6" t="str">
        <f>'Round 1'!C18</f>
        <v>Bolton</v>
      </c>
      <c r="M6" s="60">
        <f>'Round 1'!T18</f>
        <v>41.786999999999999</v>
      </c>
      <c r="O6" t="str">
        <f>'Round 1'!B30</f>
        <v>Lily Maskill</v>
      </c>
      <c r="P6" t="str">
        <f>'Round 1'!C30</f>
        <v>Crewe &amp; Nantwich</v>
      </c>
      <c r="Q6">
        <f>'Round 1'!T30</f>
        <v>37.454000000000001</v>
      </c>
      <c r="S6" t="str">
        <f>'Round 1'!B44</f>
        <v>Charlotte Cleaver</v>
      </c>
      <c r="T6" t="str">
        <f>'Round 1'!C44</f>
        <v>Stockport</v>
      </c>
      <c r="U6">
        <f>'Round 1'!T44</f>
        <v>39.35</v>
      </c>
      <c r="W6" t="str">
        <f>'Round 1'!B66</f>
        <v>Daria Walsh (Junior)</v>
      </c>
      <c r="X6" t="str">
        <f>'Round 1'!C66</f>
        <v>Middleton</v>
      </c>
      <c r="Y6" s="56">
        <f>'Round 1'!T66</f>
        <v>42.35</v>
      </c>
      <c r="AA6" t="str">
        <f>'Round 2'!B76</f>
        <v>Abby Meadow</v>
      </c>
      <c r="AB6" t="str">
        <f>'Round 2'!C76</f>
        <v>Appley Bridge</v>
      </c>
      <c r="AC6" s="58">
        <f>'Round 2'!T76</f>
        <v>39.300000000000004</v>
      </c>
      <c r="AE6" t="str">
        <f>'Round 2'!B28</f>
        <v>Kassie Corner</v>
      </c>
      <c r="AF6" t="str">
        <f>'Round 2'!C28</f>
        <v>The Wire</v>
      </c>
      <c r="AG6" s="56">
        <f>'Round 2'!T28</f>
        <v>41.183999999999997</v>
      </c>
      <c r="AI6" t="str">
        <f>'Round 2'!B42</f>
        <v>Lily Chau</v>
      </c>
      <c r="AJ6" t="str">
        <f>'Round 2'!C42</f>
        <v>Manchester South</v>
      </c>
      <c r="AK6" s="57">
        <f>'Round 2'!T42</f>
        <v>41.15</v>
      </c>
    </row>
    <row r="7" spans="3:37" x14ac:dyDescent="0.2">
      <c r="C7" t="str">
        <f>'Round 1'!B9</f>
        <v>Imogen Hurst</v>
      </c>
      <c r="D7" t="str">
        <f>'Round 1'!C9</f>
        <v>Rochdale</v>
      </c>
      <c r="E7" s="59">
        <f>'Round 1'!T9</f>
        <v>43.266999999999996</v>
      </c>
      <c r="G7" t="str">
        <f>'Round 1'!B49</f>
        <v>Abbi McNamara</v>
      </c>
      <c r="H7" t="str">
        <f>'Round 1'!C49</f>
        <v>Tameside</v>
      </c>
      <c r="I7" s="56">
        <f>'Round 1'!T49</f>
        <v>40.199999999999996</v>
      </c>
      <c r="K7" t="str">
        <f>'Round 1'!B19</f>
        <v>Hollie Spence</v>
      </c>
      <c r="L7" t="str">
        <f>'Round 1'!C19</f>
        <v>Bolton</v>
      </c>
      <c r="M7" s="59">
        <f>'Round 1'!T19</f>
        <v>40.53</v>
      </c>
      <c r="O7" t="str">
        <f>'Round 1'!B31</f>
        <v>Hollie Hardy</v>
      </c>
      <c r="P7" t="str">
        <f>'Round 1'!C31</f>
        <v>Crewe &amp; Nantwich</v>
      </c>
      <c r="Q7" s="58">
        <f>'Round 1'!T31</f>
        <v>39.1</v>
      </c>
      <c r="S7" t="str">
        <f>'Round 1'!B45</f>
        <v>Anna Marsh</v>
      </c>
      <c r="T7" t="str">
        <f>'Round 1'!C45</f>
        <v>Stockport</v>
      </c>
      <c r="U7" s="56">
        <f>'Round 1'!T45</f>
        <v>43.05</v>
      </c>
      <c r="W7" t="str">
        <f>'Round 2'!B29</f>
        <v>Molly Brookes</v>
      </c>
      <c r="X7" t="str">
        <f>'Round 2'!C29</f>
        <v>Middleton</v>
      </c>
      <c r="Y7" s="56">
        <f>'Round 2'!T29</f>
        <v>42.346999999999994</v>
      </c>
      <c r="AA7" t="str">
        <f>'Round 2'!B77</f>
        <v>Nikita Peprah</v>
      </c>
      <c r="AB7" t="str">
        <f>'Round 2'!C77</f>
        <v>Appley Bridge</v>
      </c>
      <c r="AC7" s="56">
        <f>'Round 2'!T77</f>
        <v>41.75</v>
      </c>
      <c r="AE7" t="str">
        <f>'Round 2'!B68</f>
        <v>Beth Giles (Jun)</v>
      </c>
      <c r="AF7" t="str">
        <f>'Round 2'!C68</f>
        <v>The Wire</v>
      </c>
      <c r="AG7" s="56">
        <f>'Round 2'!T68</f>
        <v>40.35</v>
      </c>
      <c r="AI7" t="str">
        <f>'Round 2'!B43</f>
        <v>Keely Keelan</v>
      </c>
      <c r="AJ7" t="str">
        <f>'Round 2'!C43</f>
        <v>Manchester South</v>
      </c>
      <c r="AK7" s="57">
        <f>'Round 2'!T43</f>
        <v>42.3</v>
      </c>
    </row>
    <row r="8" spans="3:37" x14ac:dyDescent="0.2">
      <c r="C8" t="str">
        <f>'Round 1'!B46</f>
        <v>Ellan Lang</v>
      </c>
      <c r="D8" t="str">
        <f>'Round 1'!C46</f>
        <v>Rochdale</v>
      </c>
      <c r="E8">
        <f>'Round 1'!T46</f>
        <v>41.2</v>
      </c>
      <c r="G8" t="str">
        <f>'Round 2'!B27</f>
        <v>Natalia Wood</v>
      </c>
      <c r="H8" t="str">
        <f>'Round 2'!C27</f>
        <v>Tameside</v>
      </c>
      <c r="I8" s="56">
        <f>'Round 2'!T27</f>
        <v>40.92</v>
      </c>
      <c r="K8" t="str">
        <f>'Round 1'!B34</f>
        <v>Layla Hargreaves</v>
      </c>
      <c r="L8" t="str">
        <f>'Round 1'!C34</f>
        <v>Bolton</v>
      </c>
      <c r="M8">
        <f>'Round 1'!T34</f>
        <v>39.484000000000002</v>
      </c>
      <c r="O8" t="str">
        <f>'Round 1'!B32</f>
        <v>Abigail Perrine</v>
      </c>
      <c r="P8" t="str">
        <f>'Round 1'!C32</f>
        <v>Crewe &amp; Nantwich</v>
      </c>
      <c r="Q8">
        <f>'Round 1'!T32</f>
        <v>37.186999999999998</v>
      </c>
      <c r="S8" t="str">
        <f>'Round 1'!B67</f>
        <v>Frankie Rossi</v>
      </c>
      <c r="T8" t="str">
        <f>'Round 1'!C67</f>
        <v>Stockport</v>
      </c>
      <c r="U8" s="58">
        <f>'Round 1'!T67</f>
        <v>41.650000000000006</v>
      </c>
      <c r="W8" t="str">
        <f>'Round 2'!B40</f>
        <v>Darcey Flanagan</v>
      </c>
      <c r="X8" t="str">
        <f>'Round 2'!C40</f>
        <v>Middleton</v>
      </c>
      <c r="Y8" s="58">
        <f>'Round 2'!T40</f>
        <v>42.15</v>
      </c>
      <c r="AA8" t="str">
        <f>'Round 3'!B22</f>
        <v>Izzy Vaughan</v>
      </c>
      <c r="AB8" t="str">
        <f>'Round 3'!C22</f>
        <v>Appley Bridge</v>
      </c>
      <c r="AC8">
        <f>'Round 3'!T22</f>
        <v>40.32</v>
      </c>
      <c r="AE8" t="str">
        <f>'Round 2'!B78</f>
        <v>Amelie Froggatt</v>
      </c>
      <c r="AF8" t="str">
        <f>'Round 2'!C78</f>
        <v>The Wire</v>
      </c>
      <c r="AG8" s="56">
        <f>'Round 2'!T78</f>
        <v>41.8</v>
      </c>
      <c r="AI8" t="str">
        <f>'Round 3'!B55</f>
        <v>Ellen Skelton</v>
      </c>
      <c r="AJ8" t="str">
        <f>'Round 3'!C55</f>
        <v>Manchester South</v>
      </c>
      <c r="AK8" s="57">
        <f>'Round 3'!T55</f>
        <v>42.9</v>
      </c>
    </row>
    <row r="9" spans="3:37" ht="13.5" thickBot="1" x14ac:dyDescent="0.25">
      <c r="C9" t="str">
        <f>'Round 1'!B64</f>
        <v>Grace Burgess</v>
      </c>
      <c r="D9" t="str">
        <f>'Round 1'!C64</f>
        <v>Rochdale</v>
      </c>
      <c r="E9">
        <f>'Round 1'!T64</f>
        <v>41.4</v>
      </c>
      <c r="I9" s="47">
        <f>SUM(I3:I8)</f>
        <v>240.89799999999997</v>
      </c>
      <c r="K9" t="str">
        <f>'Round 1'!B55</f>
        <v>Maddison Bell</v>
      </c>
      <c r="L9" t="str">
        <f>'Round 1'!C55</f>
        <v>Bolton</v>
      </c>
      <c r="M9" s="60">
        <f>'Round 1'!T55</f>
        <v>43.9</v>
      </c>
      <c r="O9" t="str">
        <f>'Round 1'!B53</f>
        <v>Molly Griffiths</v>
      </c>
      <c r="P9" t="str">
        <f>'Round 1'!C53</f>
        <v>Crewe &amp; Nantwich</v>
      </c>
      <c r="Q9" s="56">
        <f>'Round 1'!T53</f>
        <v>42.2</v>
      </c>
      <c r="S9" t="str">
        <f>'Round 2'!B14</f>
        <v>Gabby Widdall</v>
      </c>
      <c r="T9" t="str">
        <f>'Round 2'!C14</f>
        <v>Stockport</v>
      </c>
      <c r="U9" s="58">
        <f>'Round 2'!T14</f>
        <v>41.653999999999996</v>
      </c>
      <c r="W9" t="str">
        <f>'Round 3'!B8</f>
        <v>Libby Wilson</v>
      </c>
      <c r="X9" t="str">
        <f>'Round 3'!C8</f>
        <v>Middleton</v>
      </c>
      <c r="Y9">
        <f>'Round 3'!T8</f>
        <v>41.716999999999999</v>
      </c>
      <c r="AA9" t="str">
        <f>'Round 3'!B40</f>
        <v>Bethany Hoadley</v>
      </c>
      <c r="AB9" t="str">
        <f>'Round 3'!C40</f>
        <v>Appley Bridge</v>
      </c>
      <c r="AC9">
        <f>'Round 3'!T40</f>
        <v>40.799999999999997</v>
      </c>
      <c r="AE9" t="str">
        <f>'Round 3'!B20</f>
        <v>Abbie Garnett</v>
      </c>
      <c r="AF9" t="str">
        <f>'Round 3'!C20</f>
        <v>The Wire</v>
      </c>
      <c r="AG9">
        <f>'Round 3'!T20</f>
        <v>38.156999999999996</v>
      </c>
      <c r="AK9" s="47">
        <f>SUM(AK3:AK8)</f>
        <v>249.26700000000002</v>
      </c>
    </row>
    <row r="10" spans="3:37" ht="13.5" thickTop="1" x14ac:dyDescent="0.2">
      <c r="C10" t="str">
        <f>'Round 1'!B65</f>
        <v>Savannah Lawless</v>
      </c>
      <c r="D10" t="str">
        <f>'Round 1'!C65</f>
        <v>Rochdale</v>
      </c>
      <c r="E10">
        <f>'Round 1'!T65</f>
        <v>40.6</v>
      </c>
      <c r="K10" t="str">
        <f>'Round 2'!B15</f>
        <v>Katie Wood</v>
      </c>
      <c r="L10" t="str">
        <f>'Round 2'!C15</f>
        <v>Bolton</v>
      </c>
      <c r="M10">
        <f>'Round 2'!T15</f>
        <v>38.450000000000003</v>
      </c>
      <c r="O10" t="str">
        <f>'Round 2'!B5</f>
        <v>Gabrielle Goodwin</v>
      </c>
      <c r="P10" t="str">
        <f>'Round 2'!C5</f>
        <v>Crewe &amp; Nantwich</v>
      </c>
      <c r="Q10">
        <f>'Round 2'!T5</f>
        <v>37.586999999999996</v>
      </c>
      <c r="S10" t="str">
        <f>'Round 2'!B50</f>
        <v>Elyce Pearson</v>
      </c>
      <c r="T10" t="str">
        <f>'Round 2'!C50</f>
        <v>Stockport</v>
      </c>
      <c r="U10" s="59">
        <f>'Round 2'!T50</f>
        <v>41.55</v>
      </c>
      <c r="W10" t="str">
        <f>'Round 3'!B24</f>
        <v>Evie Spencer</v>
      </c>
      <c r="X10" t="str">
        <f>'Round 3'!C24</f>
        <v>Middleton</v>
      </c>
      <c r="Y10">
        <f>'Round 3'!T24</f>
        <v>42.567000000000007</v>
      </c>
      <c r="AA10" t="str">
        <f>'Round 3'!B41</f>
        <v>Jessica Calvert</v>
      </c>
      <c r="AB10" t="str">
        <f>'Round 3'!C41</f>
        <v>Appley Bridge</v>
      </c>
      <c r="AC10">
        <f>'Round 3'!T41</f>
        <v>40.75</v>
      </c>
      <c r="AE10" t="str">
        <f>'Round 3'!B21</f>
        <v>Ella Wall</v>
      </c>
      <c r="AF10" t="str">
        <f>'Round 3'!C21</f>
        <v>The Wire</v>
      </c>
      <c r="AG10">
        <f>'Round 3'!T21</f>
        <v>40.620000000000005</v>
      </c>
    </row>
    <row r="11" spans="3:37" x14ac:dyDescent="0.2">
      <c r="C11" t="str">
        <f>'Round 2'!B12</f>
        <v>Tilly Dooner</v>
      </c>
      <c r="D11" t="str">
        <f>'Round 2'!C12</f>
        <v>Rochdale</v>
      </c>
      <c r="E11" s="59">
        <f>'Round 2'!T12</f>
        <v>41.8</v>
      </c>
      <c r="K11" t="str">
        <f>'Round 2'!B22</f>
        <v>Georgie Sykes</v>
      </c>
      <c r="L11" t="str">
        <f>'Round 2'!C22</f>
        <v>Bolton</v>
      </c>
      <c r="M11">
        <f>'Round 2'!T22</f>
        <v>38.230000000000004</v>
      </c>
      <c r="O11" t="str">
        <f>'Round 2'!B6</f>
        <v>Rose Maskill</v>
      </c>
      <c r="P11" t="str">
        <f>'Round 2'!C6</f>
        <v>Crewe &amp; Nantwich</v>
      </c>
      <c r="Q11">
        <f>'Round 2'!T6</f>
        <v>38.747</v>
      </c>
      <c r="S11" t="str">
        <f>'Round 3'!B11</f>
        <v>Daisy Broadbent</v>
      </c>
      <c r="T11" t="str">
        <f>'Round 3'!C11</f>
        <v>Stockport</v>
      </c>
      <c r="U11">
        <f>'Round 3'!T11</f>
        <v>41.18</v>
      </c>
      <c r="W11" t="str">
        <f>'Round 3'!B56</f>
        <v>Beth Dryzmala</v>
      </c>
      <c r="X11" t="str">
        <f>'Round 3'!C56</f>
        <v>Middleton</v>
      </c>
      <c r="Y11">
        <f>'Round 3'!T56</f>
        <v>42.050000000000004</v>
      </c>
      <c r="AA11" t="str">
        <f>'Round 3'!B42</f>
        <v>Natalie Shores</v>
      </c>
      <c r="AB11" t="str">
        <f>'Round 3'!C42</f>
        <v>Appley Bridge</v>
      </c>
      <c r="AC11">
        <f>'Round 3'!T42</f>
        <v>41.75</v>
      </c>
    </row>
    <row r="12" spans="3:37" x14ac:dyDescent="0.2">
      <c r="C12" t="str">
        <f>'Round 2'!B13</f>
        <v>Kyrah Patterson</v>
      </c>
      <c r="D12" t="str">
        <f>'Round 2'!C13</f>
        <v>Rochdale</v>
      </c>
      <c r="E12" s="59">
        <f>'Round 2'!T13</f>
        <v>42.72</v>
      </c>
      <c r="K12" t="str">
        <f>'Round 2'!B36</f>
        <v>Aleicia Peters</v>
      </c>
      <c r="L12" t="str">
        <f>'Round 2'!C36</f>
        <v>Bolton</v>
      </c>
      <c r="M12" s="60">
        <f>'Round 2'!T36</f>
        <v>42.3</v>
      </c>
      <c r="O12" t="str">
        <f>'Round 2'!B7</f>
        <v>Evie Evans</v>
      </c>
      <c r="P12" t="str">
        <f>'Round 2'!C7</f>
        <v>Crewe &amp; Nantwich</v>
      </c>
      <c r="Q12" s="58">
        <f>'Round 2'!T7</f>
        <v>39.783999999999999</v>
      </c>
      <c r="S12" t="str">
        <f>'Round 3'!B32</f>
        <v>Molly Coghlan</v>
      </c>
      <c r="T12" t="str">
        <f>'Round 3'!C32</f>
        <v>Stockport</v>
      </c>
      <c r="U12" s="58">
        <f>'Round 3'!T32</f>
        <v>41.914000000000001</v>
      </c>
      <c r="W12" t="str">
        <f>'Round 3'!B57</f>
        <v>Brooke Atherton</v>
      </c>
      <c r="X12" t="str">
        <f>'Round 3'!C57</f>
        <v>Middleton</v>
      </c>
      <c r="Y12">
        <f>'Round 3'!T57</f>
        <v>41.95</v>
      </c>
      <c r="AA12" t="str">
        <f>'Round 3'!B43</f>
        <v>Simone Fairbrother</v>
      </c>
      <c r="AB12" t="str">
        <f>'Round 3'!C43</f>
        <v>Appley Bridge</v>
      </c>
      <c r="AC12">
        <f>'Round 3'!T43</f>
        <v>43.349999999999994</v>
      </c>
    </row>
    <row r="13" spans="3:37" x14ac:dyDescent="0.2">
      <c r="C13" t="str">
        <f>'Round 2'!B46</f>
        <v>Elysia Sullivan</v>
      </c>
      <c r="D13" t="str">
        <f>'Round 2'!C46</f>
        <v>Rochdale</v>
      </c>
      <c r="E13">
        <f>'Round 2'!T46</f>
        <v>31.599999999999998</v>
      </c>
      <c r="K13" t="str">
        <f>'Round 2'!B37</f>
        <v>Emily Hesford</v>
      </c>
      <c r="L13" t="str">
        <f>'Round 2'!C37</f>
        <v>Bolton</v>
      </c>
      <c r="M13" s="59">
        <f>'Round 2'!T37</f>
        <v>39.65</v>
      </c>
      <c r="O13" t="str">
        <f>'Round 2'!B8</f>
        <v>India Myles</v>
      </c>
      <c r="P13" t="str">
        <f>'Round 2'!C8</f>
        <v>Crewe &amp; Nantwich</v>
      </c>
      <c r="Q13">
        <f>'Round 2'!T8</f>
        <v>38.897000000000006</v>
      </c>
      <c r="AA13" t="str">
        <f>'Round 3'!B44</f>
        <v>Bethany Ravenscroft</v>
      </c>
      <c r="AB13" t="str">
        <f>'Round 3'!C44</f>
        <v>Appley Bridge</v>
      </c>
      <c r="AC13">
        <f>'Round 3'!T44</f>
        <v>41.400000000000006</v>
      </c>
    </row>
    <row r="14" spans="3:37" x14ac:dyDescent="0.2">
      <c r="C14" t="str">
        <f>'Round 2'!B47</f>
        <v>Madeleine Merchant</v>
      </c>
      <c r="D14" t="str">
        <f>'Round 2'!C47</f>
        <v>Rochdale</v>
      </c>
      <c r="E14" s="60">
        <f>'Round 2'!T47</f>
        <v>43.800000000000004</v>
      </c>
      <c r="K14" t="str">
        <f>'Round 2'!B38</f>
        <v>Kayleigh Weston</v>
      </c>
      <c r="L14" t="str">
        <f>'Round 2'!C38</f>
        <v>Bolton</v>
      </c>
      <c r="M14" s="58">
        <f>'Round 2'!T38</f>
        <v>40.699999999999996</v>
      </c>
      <c r="O14" t="str">
        <f>'Round 2'!B9</f>
        <v>Chloe Baldwin</v>
      </c>
      <c r="P14" t="str">
        <f>'Round 2'!C9</f>
        <v>Crewe &amp; Nantwich</v>
      </c>
      <c r="Q14">
        <f>'Round 2'!T9</f>
        <v>37.08</v>
      </c>
    </row>
    <row r="15" spans="3:37" x14ac:dyDescent="0.2">
      <c r="C15" t="str">
        <f>'Round 2'!B48</f>
        <v>Martha Smith</v>
      </c>
      <c r="D15" t="str">
        <f>'Round 2'!C48</f>
        <v>Rochdale</v>
      </c>
      <c r="E15" s="60">
        <f>'Round 2'!T48</f>
        <v>43.400000000000006</v>
      </c>
      <c r="K15" t="str">
        <f>'Round 2'!B39</f>
        <v>Hannah Marsh-Barton</v>
      </c>
      <c r="L15" t="str">
        <f>'Round 2'!C39</f>
        <v>Bolton</v>
      </c>
      <c r="M15">
        <f>'Round 2'!T39</f>
        <v>19.649999999999999</v>
      </c>
      <c r="O15" t="str">
        <f>'Round 2'!B23</f>
        <v>Mia Hodgkison</v>
      </c>
      <c r="P15" t="str">
        <f>'Round 2'!C23</f>
        <v>Crewe &amp; Nantwich</v>
      </c>
      <c r="Q15">
        <f>'Round 2'!T23</f>
        <v>8.75</v>
      </c>
    </row>
    <row r="16" spans="3:37" x14ac:dyDescent="0.2">
      <c r="C16" t="str">
        <f>'Round 2'!B49</f>
        <v>Emily Chant</v>
      </c>
      <c r="D16" t="str">
        <f>'Round 2'!C49</f>
        <v>Rochdale</v>
      </c>
      <c r="E16" s="60">
        <f>'Round 2'!T49</f>
        <v>44.000000000000007</v>
      </c>
      <c r="K16" t="str">
        <f>'Round 2'!B58</f>
        <v>Freya Brurns</v>
      </c>
      <c r="L16" t="str">
        <f>'Round 2'!C58</f>
        <v>Bolton</v>
      </c>
      <c r="M16">
        <f>'Round 2'!T58</f>
        <v>38.247000000000007</v>
      </c>
      <c r="O16" t="str">
        <f>'Round 2'!B24</f>
        <v>Libby Hardy</v>
      </c>
      <c r="P16" t="str">
        <f>'Round 2'!C24</f>
        <v>Crewe &amp; Nantwich</v>
      </c>
      <c r="Q16" s="56">
        <f>'Round 2'!T24</f>
        <v>40.1</v>
      </c>
    </row>
    <row r="17" spans="3:33" x14ac:dyDescent="0.2">
      <c r="C17" t="str">
        <f>'Round 2'!B66</f>
        <v>Mercedes Miladinovic</v>
      </c>
      <c r="D17" t="str">
        <f>'Round 2'!C66</f>
        <v>Rochdale</v>
      </c>
      <c r="E17">
        <f>'Round 2'!T66</f>
        <v>9.0500000000000007</v>
      </c>
      <c r="K17" t="str">
        <f>'Round 2'!B59</f>
        <v>Millie Taylor</v>
      </c>
      <c r="L17" t="str">
        <f>'Round 2'!C59</f>
        <v>Bolton</v>
      </c>
      <c r="M17">
        <f>'Round 2'!T59</f>
        <v>39.084000000000003</v>
      </c>
      <c r="O17" t="str">
        <f>'Round 2'!B57</f>
        <v>Sophie Slinn</v>
      </c>
      <c r="P17" t="str">
        <f>'Round 2'!C57</f>
        <v>Crewe &amp; Nantwich</v>
      </c>
      <c r="Q17" s="58">
        <f>'Round 2'!T57</f>
        <v>39.25</v>
      </c>
    </row>
    <row r="18" spans="3:33" x14ac:dyDescent="0.2">
      <c r="C18" t="str">
        <f>'Round 2'!B67</f>
        <v>Lauren Campbell</v>
      </c>
      <c r="D18" t="str">
        <f>'Round 2'!C67</f>
        <v>Rochdale</v>
      </c>
      <c r="E18">
        <f>'Round 2'!T67</f>
        <v>40.900000000000006</v>
      </c>
      <c r="K18" t="str">
        <f>'Round 3'!B23</f>
        <v>Megan Taylor</v>
      </c>
      <c r="L18" t="str">
        <f>'Round 3'!C23</f>
        <v>Bolton</v>
      </c>
      <c r="M18" s="60">
        <f>'Round 3'!T23</f>
        <v>41.433999999999997</v>
      </c>
      <c r="O18" t="str">
        <f>'Round 2'!B75</f>
        <v>Jacinta Brackley</v>
      </c>
      <c r="P18" t="str">
        <f>'Round 2'!C75</f>
        <v>Crewe &amp; Nantwich</v>
      </c>
      <c r="Q18">
        <f>'Round 2'!T75</f>
        <v>21.75</v>
      </c>
      <c r="U18">
        <f>43.4+42.2+43.05+41.914+41.7+41.654</f>
        <v>253.91799999999995</v>
      </c>
      <c r="Y18" s="55">
        <f>42.35+42.347+42.567+42.05+41.95+41.95</f>
        <v>253.214</v>
      </c>
      <c r="AC18">
        <f>41.75+43.35+41.75+41.4+43.25+41.75</f>
        <v>253.25</v>
      </c>
      <c r="AG18">
        <f>42.8+41.8+41.15+41.184+40.35+40.62</f>
        <v>247.904</v>
      </c>
    </row>
    <row r="19" spans="3:33" x14ac:dyDescent="0.2">
      <c r="C19" t="str">
        <f>'Round 3'!B9</f>
        <v>Kay Chatwood</v>
      </c>
      <c r="D19" t="str">
        <f>'Round 3'!C9</f>
        <v>Rochdale</v>
      </c>
      <c r="E19" s="60">
        <f>'Round 3'!T9</f>
        <v>44.95</v>
      </c>
      <c r="K19" t="str">
        <f>'Round 3'!B33</f>
        <v>Ella Morley</v>
      </c>
      <c r="L19" t="str">
        <f>'Round 3'!C33</f>
        <v>Bolton</v>
      </c>
      <c r="M19" s="60">
        <f>'Round 3'!T33</f>
        <v>41.2</v>
      </c>
      <c r="O19" t="str">
        <f>'Round 3'!B6</f>
        <v>Megan Jones</v>
      </c>
      <c r="P19" t="str">
        <f>'Round 3'!C6</f>
        <v>Crewe &amp; Nantwich</v>
      </c>
      <c r="Q19">
        <f>'Round 3'!T6</f>
        <v>38.567</v>
      </c>
    </row>
    <row r="20" spans="3:33" x14ac:dyDescent="0.2">
      <c r="C20" t="str">
        <f>'Round 3'!B10</f>
        <v>Rachel Hibbert</v>
      </c>
      <c r="D20" t="str">
        <f>'Round 3'!C10</f>
        <v>Rochdale</v>
      </c>
      <c r="E20">
        <f>'Round 3'!T10</f>
        <v>43.084000000000003</v>
      </c>
      <c r="K20" t="str">
        <f>'Round 3'!B50</f>
        <v>Natasha Robinson</v>
      </c>
      <c r="L20" t="str">
        <f>'Round 3'!C50</f>
        <v>Bolton</v>
      </c>
      <c r="M20">
        <f>'Round 3'!T50</f>
        <v>0</v>
      </c>
      <c r="O20" t="str">
        <f>'Round 3'!B7</f>
        <v>Mollie Jones</v>
      </c>
      <c r="P20" t="str">
        <f>'Round 3'!C7</f>
        <v>Crewe &amp; Nantwich</v>
      </c>
      <c r="Q20">
        <f>'Round 3'!T7</f>
        <v>41.284000000000006</v>
      </c>
    </row>
    <row r="21" spans="3:33" x14ac:dyDescent="0.2">
      <c r="C21" t="str">
        <f>'Round 3'!B18</f>
        <v>Kaitlyn Campbell</v>
      </c>
      <c r="D21" t="str">
        <f>'Round 3'!C18</f>
        <v>Rochdale</v>
      </c>
      <c r="E21">
        <f>'Round 3'!T18</f>
        <v>43.15</v>
      </c>
      <c r="K21" t="str">
        <f>'Round 3'!B51</f>
        <v>Heidi Robinson</v>
      </c>
      <c r="L21" t="str">
        <f>'Round 3'!C51</f>
        <v>Bolton</v>
      </c>
      <c r="M21" s="60">
        <f>'Round 3'!T51</f>
        <v>44.45</v>
      </c>
    </row>
    <row r="22" spans="3:33" x14ac:dyDescent="0.2">
      <c r="C22" t="str">
        <f>'Round 3'!B19</f>
        <v>Wendy Sarco</v>
      </c>
      <c r="D22" t="str">
        <f>'Round 3'!C19</f>
        <v>Rochdale</v>
      </c>
      <c r="E22" s="60">
        <f>'Round 3'!T19</f>
        <v>44.419999999999995</v>
      </c>
      <c r="K22" t="str">
        <f>'Round 3'!B52</f>
        <v>Ellie Toth</v>
      </c>
      <c r="L22" t="str">
        <f>'Round 3'!C52</f>
        <v>Bolton</v>
      </c>
      <c r="M22" s="59">
        <f>'Round 3'!T52</f>
        <v>41.05</v>
      </c>
      <c r="Q22" s="55">
        <f>39.917+39.1+42.2+39.784+40.1+39.25</f>
        <v>240.351</v>
      </c>
    </row>
    <row r="23" spans="3:33" x14ac:dyDescent="0.2">
      <c r="C23" t="str">
        <f>'Round 3'!B31</f>
        <v>Jesica Lees</v>
      </c>
      <c r="D23" t="str">
        <f>'Round 3'!C31</f>
        <v>Rochdale</v>
      </c>
      <c r="E23" s="60">
        <f>'Round 3'!T31</f>
        <v>44.663999999999994</v>
      </c>
      <c r="K23" t="str">
        <f>'Round 3'!B53</f>
        <v>Hannah Howarth</v>
      </c>
      <c r="L23" t="str">
        <f>'Round 3'!C53</f>
        <v>Bolton</v>
      </c>
      <c r="M23">
        <f>'Round 3'!T53</f>
        <v>39.849999999999994</v>
      </c>
    </row>
    <row r="24" spans="3:33" x14ac:dyDescent="0.2">
      <c r="C24" t="str">
        <f>'Round 3'!B45</f>
        <v>Eleanor Pratt</v>
      </c>
      <c r="D24" t="str">
        <f>'Round 3'!C45</f>
        <v>Rochdale</v>
      </c>
      <c r="E24">
        <f>'Round 3'!T45</f>
        <v>42.3</v>
      </c>
      <c r="K24" t="str">
        <f>'Round 3'!B54</f>
        <v>Demi O'Rourke</v>
      </c>
      <c r="L24" t="str">
        <f>'Round 3'!C54</f>
        <v>Bolton</v>
      </c>
      <c r="M24">
        <f>'Round 3'!T54</f>
        <v>38</v>
      </c>
    </row>
    <row r="25" spans="3:33" x14ac:dyDescent="0.2">
      <c r="C25" t="str">
        <f>'Round 3'!B46</f>
        <v>Jessica Verity</v>
      </c>
      <c r="D25" t="str">
        <f>'Round 3'!C46</f>
        <v>Rochdale</v>
      </c>
      <c r="E25">
        <f>'Round 3'!T46</f>
        <v>40.5</v>
      </c>
    </row>
    <row r="26" spans="3:33" x14ac:dyDescent="0.2">
      <c r="C26" t="str">
        <f>'Round 3'!B47</f>
        <v>Kerry Gibbins</v>
      </c>
      <c r="D26" t="str">
        <f>'Round 3'!C47</f>
        <v>Rochdale</v>
      </c>
      <c r="E26">
        <f>'Round 3'!T47</f>
        <v>42.45</v>
      </c>
      <c r="M26">
        <f>41.737+43.9+42.3+41.434+41.2+44.45</f>
        <v>255.02099999999996</v>
      </c>
    </row>
    <row r="27" spans="3:33" x14ac:dyDescent="0.2">
      <c r="C27" t="str">
        <f>'Round 3'!B48</f>
        <v>Georgia Barrett</v>
      </c>
      <c r="D27" t="str">
        <f>'Round 3'!C48</f>
        <v>Rochdale</v>
      </c>
      <c r="E27">
        <f>'Round 3'!T48</f>
        <v>41.3</v>
      </c>
    </row>
    <row r="28" spans="3:33" x14ac:dyDescent="0.2">
      <c r="C28" t="str">
        <f>'Round 3'!B49</f>
        <v>Savanna Turner</v>
      </c>
      <c r="D28" t="str">
        <f>'Round 3'!C49</f>
        <v>Rochdale</v>
      </c>
      <c r="E28">
        <f>'Round 3'!T49</f>
        <v>40.400000000000006</v>
      </c>
    </row>
    <row r="30" spans="3:33" x14ac:dyDescent="0.2">
      <c r="E30">
        <f>43.8+43.4+44+44.95+44.42+44.664</f>
        <v>265.23399999999998</v>
      </c>
    </row>
    <row r="33" spans="3:5" x14ac:dyDescent="0.2">
      <c r="C33" s="55" t="s">
        <v>14</v>
      </c>
      <c r="D33">
        <v>265.23399999999998</v>
      </c>
      <c r="E33">
        <v>1</v>
      </c>
    </row>
    <row r="34" spans="3:5" x14ac:dyDescent="0.2">
      <c r="C34" s="55" t="s">
        <v>63</v>
      </c>
      <c r="D34">
        <v>240.898</v>
      </c>
      <c r="E34">
        <v>9</v>
      </c>
    </row>
    <row r="35" spans="3:5" x14ac:dyDescent="0.2">
      <c r="C35" s="55" t="s">
        <v>67</v>
      </c>
      <c r="D35">
        <v>255.02099999999999</v>
      </c>
      <c r="E35">
        <v>2</v>
      </c>
    </row>
    <row r="36" spans="3:5" x14ac:dyDescent="0.2">
      <c r="C36" s="55" t="s">
        <v>26</v>
      </c>
      <c r="D36">
        <v>240.351</v>
      </c>
      <c r="E36">
        <v>8</v>
      </c>
    </row>
    <row r="37" spans="3:5" x14ac:dyDescent="0.2">
      <c r="C37" s="55" t="s">
        <v>13</v>
      </c>
      <c r="D37">
        <v>253.91800000000001</v>
      </c>
      <c r="E37">
        <v>3</v>
      </c>
    </row>
    <row r="38" spans="3:5" x14ac:dyDescent="0.2">
      <c r="C38" s="55" t="s">
        <v>74</v>
      </c>
      <c r="D38">
        <v>253.214</v>
      </c>
      <c r="E38">
        <v>5</v>
      </c>
    </row>
    <row r="39" spans="3:5" x14ac:dyDescent="0.2">
      <c r="C39" s="55" t="s">
        <v>12</v>
      </c>
      <c r="D39">
        <v>253.25</v>
      </c>
      <c r="E39">
        <v>4</v>
      </c>
    </row>
    <row r="40" spans="3:5" x14ac:dyDescent="0.2">
      <c r="C40" s="55" t="s">
        <v>37</v>
      </c>
      <c r="D40">
        <v>247.904</v>
      </c>
      <c r="E40">
        <v>7</v>
      </c>
    </row>
    <row r="41" spans="3:5" x14ac:dyDescent="0.2">
      <c r="C41" s="55" t="s">
        <v>16</v>
      </c>
      <c r="D41">
        <v>249.904</v>
      </c>
      <c r="E41">
        <v>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Round 1</vt:lpstr>
      <vt:lpstr>Round 2</vt:lpstr>
      <vt:lpstr>Round 3</vt:lpstr>
      <vt:lpstr>Round 4</vt:lpstr>
      <vt:lpstr>Overall Champions</vt:lpstr>
      <vt:lpstr>'Round 1'!Print_Area</vt:lpstr>
      <vt:lpstr>'Round 2'!Print_Area</vt:lpstr>
    </vt:vector>
  </TitlesOfParts>
  <Company>Alexanra Park Infants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Johnson</dc:creator>
  <cp:lastModifiedBy>Mike Healy</cp:lastModifiedBy>
  <cp:lastPrinted>2017-04-02T08:44:20Z</cp:lastPrinted>
  <dcterms:created xsi:type="dcterms:W3CDTF">2003-03-27T19:43:42Z</dcterms:created>
  <dcterms:modified xsi:type="dcterms:W3CDTF">2017-04-02T19:42:11Z</dcterms:modified>
</cp:coreProperties>
</file>